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90" windowWidth="11355" windowHeight="7425" activeTab="4"/>
  </bookViews>
  <sheets>
    <sheet name="1-2 " sheetId="6" r:id="rId1"/>
    <sheet name="3" sheetId="11" r:id="rId2"/>
    <sheet name="4" sheetId="12" r:id="rId3"/>
    <sheet name="5" sheetId="14" r:id="rId4"/>
    <sheet name="6" sheetId="8" r:id="rId5"/>
    <sheet name="000" sheetId="13" state="hidden" r:id="rId6"/>
    <sheet name="ورقة1" sheetId="15" r:id="rId7"/>
  </sheets>
  <definedNames>
    <definedName name="_xlnm.Print_Area" localSheetId="5">'000'!$A$1:$I$29</definedName>
    <definedName name="_xlnm.Print_Area" localSheetId="0">'1-2 '!$A$1:$I$29</definedName>
    <definedName name="_xlnm.Print_Area" localSheetId="1">'3'!$A$1:$E$27</definedName>
    <definedName name="_xlnm.Print_Area" localSheetId="2">'4'!$A$1:$I$23</definedName>
    <definedName name="_xlnm.Print_Area" localSheetId="3">'5'!$A$1:$P$28</definedName>
    <definedName name="_xlnm.Print_Area" localSheetId="4">'6'!$A$1:$F$28</definedName>
  </definedNames>
  <calcPr calcId="144525"/>
</workbook>
</file>

<file path=xl/calcChain.xml><?xml version="1.0" encoding="utf-8"?>
<calcChain xmlns="http://schemas.openxmlformats.org/spreadsheetml/2006/main">
  <c r="D19" i="8" l="1"/>
  <c r="C19" i="8"/>
  <c r="I14" i="12"/>
  <c r="I13" i="12"/>
  <c r="D22" i="14"/>
  <c r="E22" i="14"/>
  <c r="F22" i="14"/>
  <c r="G22" i="14"/>
  <c r="H22" i="14" s="1"/>
  <c r="I22" i="14"/>
  <c r="J22" i="14" s="1"/>
  <c r="K22" i="14"/>
  <c r="L22" i="14" s="1"/>
  <c r="M22" i="14"/>
  <c r="N22" i="14" s="1"/>
  <c r="O22" i="14"/>
  <c r="P22" i="14" s="1"/>
  <c r="D17" i="11"/>
  <c r="E12" i="11" s="1"/>
  <c r="C12" i="11"/>
  <c r="D12" i="11"/>
  <c r="C8" i="11"/>
  <c r="D8" i="11"/>
  <c r="E13" i="8" l="1"/>
  <c r="Q12" i="14"/>
  <c r="Q13" i="14"/>
  <c r="Q14" i="14"/>
  <c r="Q16" i="14"/>
  <c r="Q17" i="14"/>
  <c r="Q18" i="14"/>
  <c r="Q19" i="14"/>
  <c r="Q20" i="14"/>
  <c r="Q21" i="14"/>
  <c r="Q6" i="14"/>
  <c r="Q7" i="14"/>
  <c r="Q9" i="14"/>
  <c r="Q10" i="14"/>
  <c r="Q11" i="14"/>
  <c r="Q5" i="14"/>
  <c r="P12" i="14"/>
  <c r="N12" i="14"/>
  <c r="L12" i="14"/>
  <c r="J12" i="14"/>
  <c r="H12" i="14"/>
  <c r="F12" i="14"/>
  <c r="L19" i="14"/>
  <c r="H19" i="14"/>
  <c r="F11" i="14"/>
  <c r="E18" i="8"/>
  <c r="D16" i="11"/>
  <c r="P11" i="14" l="1"/>
  <c r="P13" i="14"/>
  <c r="P14" i="14"/>
  <c r="P16" i="14"/>
  <c r="P17" i="14"/>
  <c r="P18" i="14"/>
  <c r="P19" i="14"/>
  <c r="P20" i="14"/>
  <c r="P21" i="14"/>
  <c r="P10" i="14"/>
  <c r="P9" i="14"/>
  <c r="P7" i="14"/>
  <c r="P6" i="14"/>
  <c r="P5" i="14"/>
  <c r="L5" i="14"/>
  <c r="H11" i="14" l="1"/>
  <c r="N10" i="14"/>
  <c r="N9" i="14"/>
  <c r="N5" i="14"/>
  <c r="N6" i="14"/>
  <c r="N7" i="14"/>
  <c r="N11" i="14"/>
  <c r="F18" i="8"/>
  <c r="E17" i="8"/>
  <c r="F17" i="8" s="1"/>
  <c r="E16" i="8"/>
  <c r="F16" i="8" s="1"/>
  <c r="E15" i="8"/>
  <c r="F15" i="8" s="1"/>
  <c r="E14" i="8"/>
  <c r="F14" i="8" s="1"/>
  <c r="F13" i="8"/>
  <c r="E10" i="8"/>
  <c r="F10" i="8" s="1"/>
  <c r="E11" i="8"/>
  <c r="F11" i="8" s="1"/>
  <c r="E9" i="8"/>
  <c r="F9" i="8" s="1"/>
  <c r="E8" i="8"/>
  <c r="F8" i="8" s="1"/>
  <c r="E6" i="8"/>
  <c r="F6" i="8" s="1"/>
  <c r="E7" i="8"/>
  <c r="F7" i="8" s="1"/>
  <c r="E4" i="8"/>
  <c r="F4" i="8" s="1"/>
  <c r="E19" i="8" l="1"/>
  <c r="F19" i="8" s="1"/>
  <c r="F5" i="14" l="1"/>
  <c r="H5" i="14"/>
  <c r="J5" i="14"/>
  <c r="S5" i="14" s="1"/>
  <c r="F6" i="14"/>
  <c r="H6" i="14"/>
  <c r="J6" i="14"/>
  <c r="L6" i="14"/>
  <c r="S6" i="14" s="1"/>
  <c r="F7" i="14"/>
  <c r="H7" i="14"/>
  <c r="J7" i="14"/>
  <c r="L7" i="14"/>
  <c r="S7" i="14" s="1"/>
  <c r="F9" i="14"/>
  <c r="H9" i="14"/>
  <c r="J9" i="14"/>
  <c r="L9" i="14"/>
  <c r="S9" i="14" s="1"/>
  <c r="F10" i="14"/>
  <c r="H10" i="14"/>
  <c r="J10" i="14"/>
  <c r="L10" i="14"/>
  <c r="S10" i="14" s="1"/>
  <c r="J11" i="14"/>
  <c r="L11" i="14"/>
  <c r="S11" i="14" s="1"/>
  <c r="S12" i="14"/>
  <c r="F13" i="14"/>
  <c r="H13" i="14"/>
  <c r="J13" i="14"/>
  <c r="L13" i="14"/>
  <c r="N13" i="14"/>
  <c r="S13" i="14" s="1"/>
  <c r="F14" i="14"/>
  <c r="H14" i="14"/>
  <c r="J14" i="14"/>
  <c r="L14" i="14"/>
  <c r="N14" i="14"/>
  <c r="F16" i="14"/>
  <c r="H16" i="14"/>
  <c r="J16" i="14"/>
  <c r="L16" i="14"/>
  <c r="N16" i="14"/>
  <c r="S16" i="14" s="1"/>
  <c r="F17" i="14"/>
  <c r="H17" i="14"/>
  <c r="J17" i="14"/>
  <c r="L17" i="14"/>
  <c r="N17" i="14"/>
  <c r="F18" i="14"/>
  <c r="H18" i="14"/>
  <c r="J18" i="14"/>
  <c r="L18" i="14"/>
  <c r="N18" i="14"/>
  <c r="S18" i="14" s="1"/>
  <c r="F19" i="14"/>
  <c r="J19" i="14"/>
  <c r="N19" i="14"/>
  <c r="F20" i="14"/>
  <c r="H20" i="14"/>
  <c r="J20" i="14"/>
  <c r="L20" i="14"/>
  <c r="N20" i="14"/>
  <c r="S20" i="14" s="1"/>
  <c r="F21" i="14"/>
  <c r="H21" i="14"/>
  <c r="J21" i="14"/>
  <c r="L21" i="14"/>
  <c r="N21" i="14"/>
  <c r="Q22" i="14" l="1"/>
  <c r="S22" i="14"/>
  <c r="S21" i="14"/>
  <c r="S19" i="14"/>
  <c r="S17" i="14"/>
  <c r="S14" i="14"/>
  <c r="G19" i="6"/>
  <c r="H19" i="6" s="1"/>
  <c r="G18" i="6"/>
  <c r="H18" i="6" s="1"/>
  <c r="G17" i="6"/>
  <c r="H17" i="6" s="1"/>
  <c r="G16" i="6"/>
  <c r="H16" i="6" s="1"/>
  <c r="G15" i="6"/>
  <c r="H15" i="6" s="1"/>
  <c r="G14" i="6"/>
  <c r="H14" i="6" s="1"/>
  <c r="B8" i="12"/>
  <c r="C8" i="12"/>
  <c r="D8" i="12"/>
  <c r="F8" i="12"/>
  <c r="G8" i="12"/>
  <c r="H8" i="12"/>
  <c r="B12" i="12"/>
  <c r="C12" i="12"/>
  <c r="D12" i="12"/>
  <c r="F12" i="12"/>
  <c r="G12" i="12"/>
  <c r="H12" i="12"/>
  <c r="J5" i="12"/>
  <c r="J6" i="12"/>
  <c r="J7" i="12"/>
  <c r="J9" i="12"/>
  <c r="J10" i="12"/>
  <c r="J11" i="12"/>
  <c r="J15" i="12"/>
  <c r="J4" i="12"/>
  <c r="B14" i="12" l="1"/>
  <c r="H14" i="12"/>
  <c r="C14" i="12"/>
  <c r="G14" i="12"/>
  <c r="F14" i="12"/>
  <c r="D14" i="12"/>
  <c r="I11" i="12"/>
  <c r="I7" i="12"/>
  <c r="I12" i="12"/>
  <c r="I6" i="12"/>
  <c r="J9" i="8"/>
  <c r="I4" i="12" l="1"/>
  <c r="I10" i="12"/>
  <c r="I5" i="12"/>
  <c r="I9" i="12"/>
  <c r="I8" i="12"/>
  <c r="G19" i="13"/>
  <c r="G25" i="13" s="1"/>
  <c r="F19" i="13"/>
  <c r="F25" i="13" s="1"/>
  <c r="D25" i="13"/>
  <c r="E25" i="13"/>
  <c r="H25" i="13"/>
  <c r="C19" i="13"/>
  <c r="C24" i="13"/>
  <c r="C25" i="13" l="1"/>
  <c r="J12" i="12" l="1"/>
  <c r="J8" i="12"/>
  <c r="D13" i="11"/>
  <c r="E9" i="11" l="1"/>
  <c r="J14" i="12"/>
  <c r="E15" i="11" l="1"/>
  <c r="E11" i="11"/>
  <c r="E8" i="11"/>
  <c r="E5" i="11"/>
  <c r="E16" i="11"/>
  <c r="E14" i="11"/>
  <c r="E10" i="11"/>
  <c r="E7" i="11"/>
  <c r="E6" i="11"/>
  <c r="E4" i="11"/>
  <c r="E13" i="11"/>
  <c r="E17" i="11" s="1"/>
</calcChain>
</file>

<file path=xl/sharedStrings.xml><?xml version="1.0" encoding="utf-8"?>
<sst xmlns="http://schemas.openxmlformats.org/spreadsheetml/2006/main" count="243" uniqueCount="132">
  <si>
    <t xml:space="preserve">السنة </t>
  </si>
  <si>
    <t xml:space="preserve">كمية الإنتاج </t>
  </si>
  <si>
    <t xml:space="preserve">المحافظة </t>
  </si>
  <si>
    <t xml:space="preserve">نينوى </t>
  </si>
  <si>
    <t>كركوك</t>
  </si>
  <si>
    <t>صلاح الدين</t>
  </si>
  <si>
    <t>النجف</t>
  </si>
  <si>
    <t>كربلاء</t>
  </si>
  <si>
    <t>بابل</t>
  </si>
  <si>
    <t>القادسية</t>
  </si>
  <si>
    <t>الأنبار</t>
  </si>
  <si>
    <t>ديالى</t>
  </si>
  <si>
    <t>واسط</t>
  </si>
  <si>
    <t>البصرة</t>
  </si>
  <si>
    <t>المثنى</t>
  </si>
  <si>
    <t xml:space="preserve">ذي قار </t>
  </si>
  <si>
    <t>ميسان</t>
  </si>
  <si>
    <t>المحافظة</t>
  </si>
  <si>
    <t xml:space="preserve">عدد السكان </t>
  </si>
  <si>
    <t>بغداد</t>
  </si>
  <si>
    <t>المديريات</t>
  </si>
  <si>
    <t>الرصافة</t>
  </si>
  <si>
    <t>الكرخ</t>
  </si>
  <si>
    <t>الصدر</t>
  </si>
  <si>
    <t>الشمال</t>
  </si>
  <si>
    <t>الفرات الأوسط</t>
  </si>
  <si>
    <t>الوسط</t>
  </si>
  <si>
    <t>الجنوب</t>
  </si>
  <si>
    <t>%</t>
  </si>
  <si>
    <t xml:space="preserve">أصناف الإستهلاك </t>
  </si>
  <si>
    <t>المصدر : وزارة الكهرباء / مركز المعلوماتية / قسم الإحصاء</t>
  </si>
  <si>
    <t xml:space="preserve">محطات الإنتاج </t>
  </si>
  <si>
    <t xml:space="preserve">عدد الوحدات </t>
  </si>
  <si>
    <t xml:space="preserve">عدد الوحدات العاملة </t>
  </si>
  <si>
    <t>المجموع</t>
  </si>
  <si>
    <t>ديزلات ساندة</t>
  </si>
  <si>
    <t>المجموع الكلي</t>
  </si>
  <si>
    <t>عدد المحطات</t>
  </si>
  <si>
    <t>ديزلات وزارة النفط</t>
  </si>
  <si>
    <t xml:space="preserve">الطاقة المستوردة + البارجات </t>
  </si>
  <si>
    <t xml:space="preserve">جدول (6-5) </t>
  </si>
  <si>
    <t xml:space="preserve">  </t>
  </si>
  <si>
    <t xml:space="preserve">الجهاز المركزي للإحصاء / العراق </t>
  </si>
  <si>
    <t xml:space="preserve"> محطات الإنتاج </t>
  </si>
  <si>
    <t>المحطات الغازية</t>
  </si>
  <si>
    <t>المحطات الكهرومائية</t>
  </si>
  <si>
    <t xml:space="preserve">المحطات البخارية </t>
  </si>
  <si>
    <t>المحطات المتنقلة</t>
  </si>
  <si>
    <t xml:space="preserve">المحطات الكهرومائية </t>
  </si>
  <si>
    <t>سعة اكبر وحدة تصميمية (ميكا واط)</t>
  </si>
  <si>
    <t>معدل الإنتاج الفعلي (ميكا واط)</t>
  </si>
  <si>
    <t>مجموع السعة التصميمية للوحدات العاملة (ميكا واط)</t>
  </si>
  <si>
    <t xml:space="preserve"> عدد محطات إنتاج الطاقة الكهربائية حسب المحافظة لسنة 2012</t>
  </si>
  <si>
    <t>نينوى</t>
  </si>
  <si>
    <t>الانبار</t>
  </si>
  <si>
    <t>ذي قار</t>
  </si>
  <si>
    <t>أقليم كردستان</t>
  </si>
  <si>
    <t>دهوك</t>
  </si>
  <si>
    <t>السليمانية</t>
  </si>
  <si>
    <t xml:space="preserve">اربيل </t>
  </si>
  <si>
    <t>المحطات البخارية</t>
  </si>
  <si>
    <t>محطات الديزل</t>
  </si>
  <si>
    <t xml:space="preserve">المحطات الغازية  </t>
  </si>
  <si>
    <t>مجموع السعة التصميمية للوحدات (ميكا واط)</t>
  </si>
  <si>
    <t xml:space="preserve">محطات الديزل </t>
  </si>
  <si>
    <t xml:space="preserve">المنزلي </t>
  </si>
  <si>
    <t xml:space="preserve">التجاري </t>
  </si>
  <si>
    <t>الحكومي</t>
  </si>
  <si>
    <t xml:space="preserve">الزراعي </t>
  </si>
  <si>
    <t xml:space="preserve">الصناعي </t>
  </si>
  <si>
    <t>إجمالي</t>
  </si>
  <si>
    <t>إجمالي العراق</t>
  </si>
  <si>
    <t xml:space="preserve">إجمالي العراق لإنتاج الطاقة الكهربائية </t>
  </si>
  <si>
    <t>إجمالي المحطات</t>
  </si>
  <si>
    <t>إجمالي الديزلات</t>
  </si>
  <si>
    <t>المحطات المتنقلة *</t>
  </si>
  <si>
    <t xml:space="preserve">نسبة المشاركة الفعلية بالإنتاج </t>
  </si>
  <si>
    <t xml:space="preserve">قسم إحصاءات البيئة - الجهاز المركزي للإحصاء/ العراق </t>
  </si>
  <si>
    <t>* 2010</t>
  </si>
  <si>
    <t xml:space="preserve">* 2013 </t>
  </si>
  <si>
    <t>** 2012</t>
  </si>
  <si>
    <t>** 2011</t>
  </si>
  <si>
    <t>* إنتاج الكهرباء بإستثناء إقليم كردستان</t>
  </si>
  <si>
    <t>** إنتاج الكهرباء بضمنها إنتاج محطات إقليم كردستان</t>
  </si>
  <si>
    <t>عدد السكان ***</t>
  </si>
  <si>
    <t>..</t>
  </si>
  <si>
    <t>.. بيانات غير متوفرة</t>
  </si>
  <si>
    <t>أجمالي المبيعات مجموع بغداد</t>
  </si>
  <si>
    <t>نصيب الفرد من الكهرباء المباعة (ميكا واط . ساعة/ سنة)</t>
  </si>
  <si>
    <t xml:space="preserve">ملاحظة : البيانات في الخلية المظللة تمثل المعدل </t>
  </si>
  <si>
    <t>نصيب الفرد من الطاقة الكهربائية المباعة حسب المحافظة عدا إقليم كردستان لسنة 2015</t>
  </si>
  <si>
    <t>جدول (3-6)</t>
  </si>
  <si>
    <t xml:space="preserve">جدول (3-5) </t>
  </si>
  <si>
    <t>توزيع الطاقة الكهربائية المباعة حسب أصناف الإستهلاك موزّعة على محافظات العراق عدا إقليم كردستان لسنة 2015</t>
  </si>
  <si>
    <t xml:space="preserve">جدول (3-4) </t>
  </si>
  <si>
    <t>عدد محطات إنتاج الطاقة الكهربائية والسعة التصميمية لها في العراق عدا إقليم كردستان لسنة 2015</t>
  </si>
  <si>
    <t>عدد محطات إنتاج الطاقة الكهربائية والكمية المنتجة ونسبة المشاركة الفعلية حسب نوع المحطات في العراق عدا إقليم كردستان لسنة 2015</t>
  </si>
  <si>
    <t xml:space="preserve">جدول (3-3) </t>
  </si>
  <si>
    <t xml:space="preserve">جدول (3-1) </t>
  </si>
  <si>
    <t xml:space="preserve">جدول (3-2) </t>
  </si>
  <si>
    <t>كمية الكهرباء الإجمالية المولّـدة والمستوردة والمعـدّة للبيع ونصيب الفرد مـن الكهرباء المعدّة للبيع للسنوات (2010 - 2015)</t>
  </si>
  <si>
    <t xml:space="preserve">إنتاج الطاقة الكهربائية للسنوات (2010 - 2015) </t>
  </si>
  <si>
    <t xml:space="preserve"> </t>
  </si>
  <si>
    <t xml:space="preserve">الأنبار </t>
  </si>
  <si>
    <t>المتجاوزين</t>
  </si>
  <si>
    <t>.. بيانات غير متوفرة بسبب تدهور الأوضاع الأمنية في هذه المحافظات</t>
  </si>
  <si>
    <t>* 2014</t>
  </si>
  <si>
    <t>2015 *</t>
  </si>
  <si>
    <t>اجمالي الطاقة الكهربائية المستوردة</t>
  </si>
  <si>
    <t xml:space="preserve">إجمالي العراق لمنظومة الطاقة الكهربائية </t>
  </si>
  <si>
    <t>الطاقة المستوردة + البارجات</t>
  </si>
  <si>
    <t>* لاتوجد كميات إنتاج كهرباء للمحطات المتنقلة بسبب عطل هذه المحطات</t>
  </si>
  <si>
    <t>إجمالي المبيعات (ميكا واط.ساعة)</t>
  </si>
  <si>
    <t>تدقيق مجموع النسب</t>
  </si>
  <si>
    <t>تدقيق مجموع الكميات</t>
  </si>
  <si>
    <r>
      <t xml:space="preserve">نصيب الفرد من الكهرباء في الساعة = نصيب الفرد من الكهرباء (ميكا واط . ساعة/سنة) </t>
    </r>
    <r>
      <rPr>
        <b/>
        <sz val="10"/>
        <rFont val="Arial"/>
        <family val="2"/>
      </rPr>
      <t>÷</t>
    </r>
    <r>
      <rPr>
        <b/>
        <sz val="9"/>
        <rFont val="Arial"/>
        <family val="2"/>
      </rPr>
      <t xml:space="preserve"> (365 يوم24x ساعة)</t>
    </r>
  </si>
  <si>
    <t xml:space="preserve">نسبة المشاركة </t>
  </si>
  <si>
    <t xml:space="preserve"> كمية الكهرباء الإجمالية المولّدة    (م.و.س) </t>
  </si>
  <si>
    <t xml:space="preserve"> كمية الكهرباء      المستوردة + البارجات  (م.و.س) </t>
  </si>
  <si>
    <t>كمية الكهرباء المعدّة للبيع (م.و.س)</t>
  </si>
  <si>
    <t>نصيب الفرد من الكهرباء المعدّة للبيع    (م.و.س/ سنة)</t>
  </si>
  <si>
    <t xml:space="preserve">نصيب الفرد من الكهرباء المعدّة للبيع  (م.و.س) </t>
  </si>
  <si>
    <t>م.و.س/ سنة = ميكا واط . ساعة/ سنة</t>
  </si>
  <si>
    <t xml:space="preserve">م.و.س =  ميكا واط . ساعة </t>
  </si>
  <si>
    <t>*** أعداد السكان حسب تقديرات الجهاز المركزي للإحصاء عدا اقليم كردستان بإستثناء سنة 2012 بضمنها سكان اقليم كردستان</t>
  </si>
  <si>
    <t xml:space="preserve">كمية الإنتاج (م.و.س) </t>
  </si>
  <si>
    <t>الطاقة المشتراة من اقليم كردستان</t>
  </si>
  <si>
    <t>نصيب الفرد من الكهرباء المباعة (م.و.س) *</t>
  </si>
  <si>
    <t xml:space="preserve"> * م.و.س /  ميكا واط . ساعة </t>
  </si>
  <si>
    <t>**** بضمنها الطاقة المشتراة من إقليم كردستان</t>
  </si>
  <si>
    <t xml:space="preserve">(م.و.س) </t>
  </si>
  <si>
    <t xml:space="preserve">إجمالي المبيعات    (م.و.س)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</si>
</sst>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0.00000"/>
    <numFmt numFmtId="165" formatCode="0.0000"/>
    <numFmt numFmtId="166" formatCode="0.0"/>
    <numFmt numFmtId="167" formatCode="#,##0.0"/>
    <numFmt numFmtId="168" formatCode="_-* #,##0_-;\-* #,##0_-;_-* &quot;-&quot;??_-;_-@_-"/>
    <numFmt numFmtId="169" formatCode="#,##0.00000"/>
  </numFmts>
  <fonts count="16">
    <font>
      <sz val="10"/>
      <name val="Arial"/>
    </font>
    <font>
      <sz val="10"/>
      <name val="Arial"/>
      <family val="2"/>
    </font>
    <font>
      <b/>
      <sz val="12"/>
      <name val="Simplified Arabic"/>
      <family val="1"/>
    </font>
    <font>
      <b/>
      <sz val="14"/>
      <name val="PT Bold Heading"/>
      <charset val="178"/>
    </font>
    <font>
      <sz val="8"/>
      <name val="Arial"/>
      <family val="2"/>
    </font>
    <font>
      <b/>
      <sz val="10"/>
      <name val="Simplified Arabic"/>
      <family val="1"/>
    </font>
    <font>
      <b/>
      <sz val="12"/>
      <name val="Arial"/>
      <family val="2"/>
    </font>
    <font>
      <b/>
      <sz val="10"/>
      <name val="Times New Roman"/>
      <family val="1"/>
    </font>
    <font>
      <b/>
      <sz val="9"/>
      <name val="Simplified Arabic"/>
      <family val="1"/>
    </font>
    <font>
      <b/>
      <sz val="11"/>
      <name val="Simplified Arabic"/>
      <family val="1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Times New Roman"/>
      <family val="1"/>
    </font>
    <font>
      <b/>
      <sz val="10"/>
      <color theme="0"/>
      <name val="Arial"/>
      <family val="2"/>
    </font>
    <font>
      <b/>
      <sz val="10"/>
      <name val="Simplified Arabic"/>
      <family val="1"/>
    </font>
  </fonts>
  <fills count="10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DE9FD"/>
        <bgColor indexed="64"/>
      </patternFill>
    </fill>
    <fill>
      <patternFill patternType="solid">
        <fgColor rgb="FF660033"/>
        <bgColor indexed="64"/>
      </patternFill>
    </fill>
    <fill>
      <patternFill patternType="solid">
        <fgColor rgb="FFFFB7DB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1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43" fontId="0" fillId="0" borderId="0" xfId="1" applyFont="1"/>
    <xf numFmtId="0" fontId="0" fillId="0" borderId="0" xfId="0" applyNumberFormat="1"/>
    <xf numFmtId="0" fontId="12" fillId="0" borderId="0" xfId="0" applyFont="1"/>
    <xf numFmtId="0" fontId="11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 wrapText="1"/>
    </xf>
    <xf numFmtId="43" fontId="10" fillId="0" borderId="0" xfId="1" applyFont="1" applyBorder="1" applyAlignment="1">
      <alignment horizontal="right" vertical="center" readingOrder="2"/>
    </xf>
    <xf numFmtId="0" fontId="6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right" vertical="center" wrapText="1"/>
    </xf>
    <xf numFmtId="0" fontId="10" fillId="0" borderId="5" xfId="0" applyFont="1" applyBorder="1" applyAlignment="1">
      <alignment vertical="center" wrapText="1" readingOrder="2"/>
    </xf>
    <xf numFmtId="0" fontId="7" fillId="0" borderId="4" xfId="0" applyFont="1" applyFill="1" applyBorder="1" applyAlignment="1">
      <alignment horizontal="right" vertical="center" wrapText="1"/>
    </xf>
    <xf numFmtId="1" fontId="7" fillId="0" borderId="0" xfId="0" applyNumberFormat="1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right" vertical="center" wrapText="1"/>
    </xf>
    <xf numFmtId="0" fontId="7" fillId="0" borderId="4" xfId="0" applyFont="1" applyBorder="1" applyAlignment="1">
      <alignment vertical="center" wrapText="1"/>
    </xf>
    <xf numFmtId="2" fontId="7" fillId="0" borderId="4" xfId="0" applyNumberFormat="1" applyFont="1" applyFill="1" applyBorder="1" applyAlignment="1">
      <alignment vertical="center" wrapText="1"/>
    </xf>
    <xf numFmtId="164" fontId="7" fillId="0" borderId="4" xfId="0" applyNumberFormat="1" applyFont="1" applyFill="1" applyBorder="1" applyAlignment="1">
      <alignment vertical="center" wrapText="1"/>
    </xf>
    <xf numFmtId="43" fontId="5" fillId="0" borderId="8" xfId="1" applyFont="1" applyBorder="1" applyAlignment="1">
      <alignment horizontal="right" vertical="center" wrapText="1"/>
    </xf>
    <xf numFmtId="43" fontId="5" fillId="0" borderId="2" xfId="1" applyFont="1" applyBorder="1" applyAlignment="1">
      <alignment horizontal="right" vertical="center" wrapText="1"/>
    </xf>
    <xf numFmtId="43" fontId="5" fillId="0" borderId="7" xfId="1" applyFont="1" applyBorder="1" applyAlignment="1">
      <alignment horizontal="right" vertical="center" wrapText="1"/>
    </xf>
    <xf numFmtId="43" fontId="5" fillId="0" borderId="9" xfId="1" applyFont="1" applyBorder="1" applyAlignment="1">
      <alignment horizontal="right" vertical="center" wrapText="1"/>
    </xf>
    <xf numFmtId="43" fontId="5" fillId="0" borderId="4" xfId="1" applyFont="1" applyBorder="1" applyAlignment="1">
      <alignment horizontal="right" vertical="center" wrapText="1"/>
    </xf>
    <xf numFmtId="0" fontId="7" fillId="0" borderId="2" xfId="1" applyNumberFormat="1" applyFont="1" applyBorder="1" applyAlignment="1">
      <alignment vertical="center" wrapText="1"/>
    </xf>
    <xf numFmtId="0" fontId="5" fillId="0" borderId="12" xfId="0" applyFont="1" applyFill="1" applyBorder="1" applyAlignment="1">
      <alignment horizontal="right" vertical="center" wrapText="1"/>
    </xf>
    <xf numFmtId="0" fontId="5" fillId="0" borderId="12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right" vertical="center" wrapText="1"/>
    </xf>
    <xf numFmtId="0" fontId="5" fillId="0" borderId="8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1" fontId="7" fillId="0" borderId="0" xfId="1" applyNumberFormat="1" applyFont="1" applyFill="1" applyBorder="1" applyAlignment="1">
      <alignment horizontal="left" vertical="center" wrapText="1" readingOrder="2"/>
    </xf>
    <xf numFmtId="1" fontId="7" fillId="0" borderId="2" xfId="1" applyNumberFormat="1" applyFont="1" applyFill="1" applyBorder="1" applyAlignment="1">
      <alignment horizontal="left" vertical="center" wrapText="1" readingOrder="2"/>
    </xf>
    <xf numFmtId="1" fontId="7" fillId="0" borderId="0" xfId="1" applyNumberFormat="1" applyFont="1" applyBorder="1" applyAlignment="1">
      <alignment horizontal="left" vertical="center" wrapText="1" readingOrder="2"/>
    </xf>
    <xf numFmtId="1" fontId="7" fillId="0" borderId="2" xfId="1" applyNumberFormat="1" applyFont="1" applyBorder="1" applyAlignment="1">
      <alignment horizontal="left" vertical="center" wrapText="1" readingOrder="2"/>
    </xf>
    <xf numFmtId="0" fontId="10" fillId="0" borderId="0" xfId="0" applyFont="1" applyBorder="1" applyAlignment="1">
      <alignment horizontal="right" vertical="center" wrapText="1"/>
    </xf>
    <xf numFmtId="2" fontId="7" fillId="0" borderId="12" xfId="0" applyNumberFormat="1" applyFont="1" applyBorder="1" applyAlignment="1">
      <alignment horizontal="left" vertical="center" wrapText="1"/>
    </xf>
    <xf numFmtId="164" fontId="7" fillId="0" borderId="12" xfId="0" applyNumberFormat="1" applyFont="1" applyBorder="1" applyAlignment="1">
      <alignment horizontal="left" vertical="center" wrapText="1"/>
    </xf>
    <xf numFmtId="2" fontId="7" fillId="0" borderId="9" xfId="0" applyNumberFormat="1" applyFont="1" applyBorder="1" applyAlignment="1">
      <alignment horizontal="left" vertical="center" wrapText="1"/>
    </xf>
    <xf numFmtId="2" fontId="7" fillId="0" borderId="2" xfId="0" applyNumberFormat="1" applyFont="1" applyBorder="1" applyAlignment="1">
      <alignment horizontal="left" vertical="center" wrapText="1"/>
    </xf>
    <xf numFmtId="2" fontId="7" fillId="0" borderId="7" xfId="0" applyNumberFormat="1" applyFont="1" applyBorder="1" applyAlignment="1">
      <alignment horizontal="left" vertical="center" wrapText="1"/>
    </xf>
    <xf numFmtId="164" fontId="7" fillId="0" borderId="7" xfId="0" applyNumberFormat="1" applyFont="1" applyBorder="1" applyAlignment="1">
      <alignment horizontal="left" vertical="center" wrapText="1"/>
    </xf>
    <xf numFmtId="2" fontId="7" fillId="0" borderId="8" xfId="0" applyNumberFormat="1" applyFont="1" applyBorder="1" applyAlignment="1">
      <alignment horizontal="left" vertical="center" wrapText="1"/>
    </xf>
    <xf numFmtId="164" fontId="7" fillId="0" borderId="2" xfId="0" applyNumberFormat="1" applyFont="1" applyBorder="1" applyAlignment="1">
      <alignment horizontal="left" vertical="center" wrapText="1"/>
    </xf>
    <xf numFmtId="2" fontId="7" fillId="0" borderId="4" xfId="0" applyNumberFormat="1" applyFont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167" fontId="7" fillId="0" borderId="2" xfId="1" applyNumberFormat="1" applyFont="1" applyBorder="1" applyAlignment="1">
      <alignment horizontal="left" vertical="center" wrapText="1" readingOrder="2"/>
    </xf>
    <xf numFmtId="3" fontId="7" fillId="0" borderId="0" xfId="1" applyNumberFormat="1" applyFont="1" applyBorder="1" applyAlignment="1">
      <alignment horizontal="left" vertical="center" wrapText="1" readingOrder="2"/>
    </xf>
    <xf numFmtId="3" fontId="7" fillId="0" borderId="2" xfId="1" applyNumberFormat="1" applyFont="1" applyBorder="1" applyAlignment="1">
      <alignment horizontal="left" vertical="center" wrapText="1" readingOrder="2"/>
    </xf>
    <xf numFmtId="3" fontId="7" fillId="0" borderId="7" xfId="1" applyNumberFormat="1" applyFont="1" applyBorder="1" applyAlignment="1">
      <alignment horizontal="left" vertical="center" wrapText="1" readingOrder="2"/>
    </xf>
    <xf numFmtId="3" fontId="7" fillId="0" borderId="11" xfId="1" applyNumberFormat="1" applyFont="1" applyBorder="1" applyAlignment="1">
      <alignment horizontal="left" vertical="center" wrapText="1" readingOrder="2"/>
    </xf>
    <xf numFmtId="3" fontId="7" fillId="0" borderId="1" xfId="1" applyNumberFormat="1" applyFont="1" applyBorder="1" applyAlignment="1">
      <alignment horizontal="left" vertical="center" wrapText="1" readingOrder="2"/>
    </xf>
    <xf numFmtId="167" fontId="7" fillId="0" borderId="0" xfId="1" applyNumberFormat="1" applyFont="1" applyFill="1" applyBorder="1" applyAlignment="1">
      <alignment horizontal="left" vertical="center" wrapText="1" readingOrder="2"/>
    </xf>
    <xf numFmtId="3" fontId="7" fillId="0" borderId="4" xfId="0" applyNumberFormat="1" applyFont="1" applyFill="1" applyBorder="1" applyAlignment="1">
      <alignment horizontal="left" vertical="center" wrapText="1"/>
    </xf>
    <xf numFmtId="3" fontId="7" fillId="0" borderId="4" xfId="0" applyNumberFormat="1" applyFont="1" applyFill="1" applyBorder="1" applyAlignment="1">
      <alignment vertical="center" wrapText="1"/>
    </xf>
    <xf numFmtId="3" fontId="7" fillId="0" borderId="0" xfId="0" applyNumberFormat="1" applyFont="1" applyFill="1" applyBorder="1" applyAlignment="1">
      <alignment vertical="center" wrapText="1"/>
    </xf>
    <xf numFmtId="166" fontId="7" fillId="0" borderId="4" xfId="0" applyNumberFormat="1" applyFont="1" applyFill="1" applyBorder="1" applyAlignment="1">
      <alignment horizontal="left" vertical="center" wrapText="1"/>
    </xf>
    <xf numFmtId="1" fontId="7" fillId="0" borderId="15" xfId="0" applyNumberFormat="1" applyFont="1" applyFill="1" applyBorder="1" applyAlignment="1">
      <alignment horizontal="left" vertical="center" wrapText="1"/>
    </xf>
    <xf numFmtId="3" fontId="7" fillId="0" borderId="15" xfId="0" applyNumberFormat="1" applyFont="1" applyFill="1" applyBorder="1" applyAlignment="1">
      <alignment horizontal="left" vertical="center" wrapText="1"/>
    </xf>
    <xf numFmtId="166" fontId="7" fillId="0" borderId="15" xfId="0" applyNumberFormat="1" applyFont="1" applyFill="1" applyBorder="1" applyAlignment="1">
      <alignment horizontal="left" vertical="center" wrapText="1"/>
    </xf>
    <xf numFmtId="1" fontId="7" fillId="0" borderId="15" xfId="0" applyNumberFormat="1" applyFont="1" applyFill="1" applyBorder="1" applyAlignment="1">
      <alignment vertical="center" wrapText="1"/>
    </xf>
    <xf numFmtId="3" fontId="7" fillId="0" borderId="15" xfId="0" applyNumberFormat="1" applyFont="1" applyFill="1" applyBorder="1" applyAlignment="1">
      <alignment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right" vertical="center" wrapText="1"/>
    </xf>
    <xf numFmtId="0" fontId="11" fillId="0" borderId="4" xfId="0" applyFont="1" applyFill="1" applyBorder="1" applyAlignment="1">
      <alignment horizontal="right" vertical="center" wrapText="1"/>
    </xf>
    <xf numFmtId="0" fontId="11" fillId="0" borderId="2" xfId="0" applyFont="1" applyFill="1" applyBorder="1" applyAlignment="1">
      <alignment horizontal="right" vertical="center" wrapText="1"/>
    </xf>
    <xf numFmtId="0" fontId="11" fillId="0" borderId="15" xfId="0" applyFont="1" applyFill="1" applyBorder="1" applyAlignment="1">
      <alignment horizontal="right" vertical="center" wrapText="1"/>
    </xf>
    <xf numFmtId="0" fontId="10" fillId="0" borderId="0" xfId="0" applyFont="1" applyBorder="1" applyAlignment="1">
      <alignment horizontal="right" vertical="center" wrapText="1"/>
    </xf>
    <xf numFmtId="3" fontId="7" fillId="0" borderId="6" xfId="0" applyNumberFormat="1" applyFont="1" applyFill="1" applyBorder="1" applyAlignment="1">
      <alignment vertical="center" wrapText="1" readingOrder="2"/>
    </xf>
    <xf numFmtId="3" fontId="7" fillId="0" borderId="6" xfId="0" applyNumberFormat="1" applyFont="1" applyFill="1" applyBorder="1" applyAlignment="1">
      <alignment horizontal="left" vertical="center" wrapText="1" readingOrder="1"/>
    </xf>
    <xf numFmtId="3" fontId="7" fillId="0" borderId="6" xfId="0" applyNumberFormat="1" applyFont="1" applyFill="1" applyBorder="1" applyAlignment="1">
      <alignment horizontal="left" vertical="center" wrapText="1"/>
    </xf>
    <xf numFmtId="0" fontId="11" fillId="3" borderId="15" xfId="0" applyFont="1" applyFill="1" applyBorder="1" applyAlignment="1">
      <alignment horizontal="right" vertical="center" wrapText="1"/>
    </xf>
    <xf numFmtId="0" fontId="7" fillId="0" borderId="15" xfId="0" applyFont="1" applyBorder="1" applyAlignment="1">
      <alignment horizontal="right" vertical="center" wrapText="1"/>
    </xf>
    <xf numFmtId="0" fontId="11" fillId="2" borderId="10" xfId="0" applyFont="1" applyFill="1" applyBorder="1" applyAlignment="1">
      <alignment horizontal="right" vertical="center"/>
    </xf>
    <xf numFmtId="43" fontId="11" fillId="2" borderId="10" xfId="1" applyFont="1" applyFill="1" applyBorder="1" applyAlignment="1">
      <alignment horizontal="right" vertical="center" wrapText="1"/>
    </xf>
    <xf numFmtId="43" fontId="0" fillId="0" borderId="11" xfId="1" applyFont="1" applyBorder="1"/>
    <xf numFmtId="0" fontId="0" fillId="0" borderId="11" xfId="0" applyBorder="1"/>
    <xf numFmtId="167" fontId="7" fillId="0" borderId="0" xfId="1" applyNumberFormat="1" applyFont="1" applyBorder="1" applyAlignment="1">
      <alignment horizontal="left" vertical="center" wrapText="1" readingOrder="2"/>
    </xf>
    <xf numFmtId="3" fontId="7" fillId="0" borderId="15" xfId="1" applyNumberFormat="1" applyFont="1" applyBorder="1" applyAlignment="1">
      <alignment horizontal="left" vertical="center" wrapText="1" readingOrder="2"/>
    </xf>
    <xf numFmtId="1" fontId="7" fillId="0" borderId="15" xfId="1" applyNumberFormat="1" applyFont="1" applyBorder="1" applyAlignment="1">
      <alignment horizontal="left" vertical="center" wrapText="1" readingOrder="2"/>
    </xf>
    <xf numFmtId="3" fontId="7" fillId="0" borderId="15" xfId="1" applyNumberFormat="1" applyFont="1" applyFill="1" applyBorder="1" applyAlignment="1">
      <alignment horizontal="left" vertical="center" wrapText="1" readingOrder="2"/>
    </xf>
    <xf numFmtId="1" fontId="7" fillId="0" borderId="15" xfId="1" applyNumberFormat="1" applyFont="1" applyFill="1" applyBorder="1" applyAlignment="1">
      <alignment horizontal="left" vertical="center" wrapText="1" readingOrder="2"/>
    </xf>
    <xf numFmtId="167" fontId="7" fillId="0" borderId="15" xfId="1" applyNumberFormat="1" applyFont="1" applyFill="1" applyBorder="1" applyAlignment="1">
      <alignment horizontal="left" vertical="center" wrapText="1" readingOrder="2"/>
    </xf>
    <xf numFmtId="43" fontId="10" fillId="0" borderId="0" xfId="1" applyFont="1" applyBorder="1" applyAlignment="1">
      <alignment horizontal="right" vertical="center" wrapText="1" readingOrder="1"/>
    </xf>
    <xf numFmtId="0" fontId="0" fillId="0" borderId="15" xfId="0" applyBorder="1"/>
    <xf numFmtId="0" fontId="2" fillId="0" borderId="2" xfId="0" applyFont="1" applyBorder="1" applyAlignment="1">
      <alignment horizontal="center" vertical="center" wrapText="1"/>
    </xf>
    <xf numFmtId="43" fontId="10" fillId="0" borderId="2" xfId="1" applyFont="1" applyBorder="1" applyAlignment="1">
      <alignment horizontal="righ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168" fontId="7" fillId="0" borderId="15" xfId="1" applyNumberFormat="1" applyFont="1" applyBorder="1"/>
    <xf numFmtId="1" fontId="7" fillId="4" borderId="2" xfId="1" applyNumberFormat="1" applyFont="1" applyFill="1" applyBorder="1" applyAlignment="1">
      <alignment horizontal="left" vertical="center" wrapText="1" readingOrder="2"/>
    </xf>
    <xf numFmtId="1" fontId="7" fillId="4" borderId="8" xfId="1" applyNumberFormat="1" applyFont="1" applyFill="1" applyBorder="1" applyAlignment="1">
      <alignment horizontal="left" vertical="center" wrapText="1" readingOrder="2"/>
    </xf>
    <xf numFmtId="0" fontId="10" fillId="0" borderId="3" xfId="0" applyFont="1" applyBorder="1" applyAlignment="1">
      <alignment vertical="center" wrapText="1"/>
    </xf>
    <xf numFmtId="0" fontId="11" fillId="0" borderId="4" xfId="0" applyFont="1" applyFill="1" applyBorder="1" applyAlignment="1">
      <alignment horizontal="right" vertical="center" wrapText="1"/>
    </xf>
    <xf numFmtId="166" fontId="7" fillId="0" borderId="0" xfId="1" applyNumberFormat="1" applyFont="1" applyBorder="1" applyAlignment="1">
      <alignment horizontal="left" vertical="center" wrapText="1" readingOrder="2"/>
    </xf>
    <xf numFmtId="166" fontId="7" fillId="0" borderId="2" xfId="1" applyNumberFormat="1" applyFont="1" applyBorder="1" applyAlignment="1">
      <alignment horizontal="left" vertical="center" wrapText="1" readingOrder="2"/>
    </xf>
    <xf numFmtId="166" fontId="7" fillId="0" borderId="7" xfId="1" applyNumberFormat="1" applyFont="1" applyBorder="1" applyAlignment="1">
      <alignment horizontal="left" vertical="center" wrapText="1" readingOrder="2"/>
    </xf>
    <xf numFmtId="166" fontId="7" fillId="0" borderId="4" xfId="1" applyNumberFormat="1" applyFont="1" applyBorder="1" applyAlignment="1">
      <alignment horizontal="left" vertical="center" wrapText="1" readingOrder="2"/>
    </xf>
    <xf numFmtId="166" fontId="7" fillId="0" borderId="8" xfId="1" applyNumberFormat="1" applyFont="1" applyBorder="1" applyAlignment="1">
      <alignment horizontal="left" vertical="center" wrapText="1" readingOrder="2"/>
    </xf>
    <xf numFmtId="166" fontId="7" fillId="0" borderId="11" xfId="1" applyNumberFormat="1" applyFont="1" applyBorder="1" applyAlignment="1">
      <alignment horizontal="left" vertical="center" wrapText="1" readingOrder="2"/>
    </xf>
    <xf numFmtId="166" fontId="7" fillId="0" borderId="9" xfId="1" applyNumberFormat="1" applyFont="1" applyBorder="1" applyAlignment="1">
      <alignment horizontal="left" vertical="center" wrapText="1" readingOrder="2"/>
    </xf>
    <xf numFmtId="166" fontId="7" fillId="0" borderId="0" xfId="1" applyNumberFormat="1" applyFont="1" applyFill="1" applyBorder="1" applyAlignment="1">
      <alignment horizontal="left" vertical="center" wrapText="1" readingOrder="2"/>
    </xf>
    <xf numFmtId="166" fontId="7" fillId="0" borderId="2" xfId="1" applyNumberFormat="1" applyFont="1" applyFill="1" applyBorder="1" applyAlignment="1">
      <alignment horizontal="left" vertical="center" wrapText="1" readingOrder="2"/>
    </xf>
    <xf numFmtId="166" fontId="7" fillId="0" borderId="7" xfId="1" applyNumberFormat="1" applyFont="1" applyFill="1" applyBorder="1" applyAlignment="1">
      <alignment horizontal="left" vertical="center" wrapText="1" readingOrder="2"/>
    </xf>
    <xf numFmtId="3" fontId="7" fillId="0" borderId="12" xfId="1" applyNumberFormat="1" applyFont="1" applyBorder="1" applyAlignment="1">
      <alignment horizontal="left" vertical="center" wrapText="1"/>
    </xf>
    <xf numFmtId="3" fontId="7" fillId="0" borderId="9" xfId="1" applyNumberFormat="1" applyFont="1" applyBorder="1" applyAlignment="1">
      <alignment horizontal="left" vertical="center" wrapText="1"/>
    </xf>
    <xf numFmtId="3" fontId="7" fillId="0" borderId="2" xfId="1" applyNumberFormat="1" applyFont="1" applyBorder="1" applyAlignment="1">
      <alignment horizontal="left" vertical="center" wrapText="1"/>
    </xf>
    <xf numFmtId="3" fontId="7" fillId="0" borderId="7" xfId="1" applyNumberFormat="1" applyFont="1" applyBorder="1" applyAlignment="1">
      <alignment horizontal="left" vertical="center" wrapText="1"/>
    </xf>
    <xf numFmtId="3" fontId="7" fillId="0" borderId="4" xfId="1" applyNumberFormat="1" applyFont="1" applyBorder="1" applyAlignment="1">
      <alignment horizontal="left" vertical="center" wrapText="1"/>
    </xf>
    <xf numFmtId="166" fontId="7" fillId="0" borderId="9" xfId="1" applyNumberFormat="1" applyFont="1" applyFill="1" applyBorder="1" applyAlignment="1">
      <alignment horizontal="left" vertical="center" wrapText="1" readingOrder="2"/>
    </xf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right" vertical="center" wrapText="1" readingOrder="2"/>
    </xf>
    <xf numFmtId="0" fontId="6" fillId="0" borderId="0" xfId="0" applyFont="1" applyAlignment="1">
      <alignment horizontal="center" vertical="center" wrapText="1"/>
    </xf>
    <xf numFmtId="0" fontId="11" fillId="0" borderId="4" xfId="0" applyFont="1" applyFill="1" applyBorder="1" applyAlignment="1">
      <alignment horizontal="right" vertical="center" wrapText="1"/>
    </xf>
    <xf numFmtId="0" fontId="10" fillId="0" borderId="0" xfId="0" applyFont="1" applyBorder="1" applyAlignment="1">
      <alignment horizontal="right" vertical="center" wrapText="1"/>
    </xf>
    <xf numFmtId="3" fontId="7" fillId="5" borderId="11" xfId="1" applyNumberFormat="1" applyFont="1" applyFill="1" applyBorder="1" applyAlignment="1">
      <alignment vertical="center" wrapText="1"/>
    </xf>
    <xf numFmtId="0" fontId="7" fillId="0" borderId="4" xfId="0" applyFont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5" fillId="0" borderId="15" xfId="0" applyFont="1" applyBorder="1" applyAlignment="1">
      <alignment vertical="center" wrapText="1"/>
    </xf>
    <xf numFmtId="1" fontId="0" fillId="5" borderId="0" xfId="0" applyNumberFormat="1" applyFill="1"/>
    <xf numFmtId="0" fontId="0" fillId="5" borderId="0" xfId="0" applyFill="1"/>
    <xf numFmtId="3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 readingOrder="2"/>
    </xf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right" vertical="center" readingOrder="2"/>
    </xf>
    <xf numFmtId="166" fontId="7" fillId="0" borderId="0" xfId="0" applyNumberFormat="1" applyFont="1" applyFill="1" applyBorder="1" applyAlignment="1">
      <alignment horizontal="left" vertical="center" wrapText="1"/>
    </xf>
    <xf numFmtId="1" fontId="7" fillId="0" borderId="6" xfId="0" applyNumberFormat="1" applyFont="1" applyFill="1" applyBorder="1" applyAlignment="1">
      <alignment horizontal="left" vertical="center" wrapText="1"/>
    </xf>
    <xf numFmtId="3" fontId="7" fillId="0" borderId="6" xfId="0" applyNumberFormat="1" applyFont="1" applyFill="1" applyBorder="1" applyAlignment="1">
      <alignment vertical="center" wrapText="1"/>
    </xf>
    <xf numFmtId="0" fontId="11" fillId="0" borderId="0" xfId="0" applyFont="1" applyBorder="1" applyAlignment="1">
      <alignment horizontal="right" vertical="center" wrapText="1"/>
    </xf>
    <xf numFmtId="3" fontId="7" fillId="0" borderId="0" xfId="0" applyNumberFormat="1" applyFont="1" applyFill="1" applyBorder="1" applyAlignment="1">
      <alignment vertical="center" wrapText="1" readingOrder="2"/>
    </xf>
    <xf numFmtId="3" fontId="7" fillId="0" borderId="0" xfId="0" applyNumberFormat="1" applyFont="1" applyFill="1" applyBorder="1" applyAlignment="1">
      <alignment horizontal="left" vertical="center" wrapText="1" readingOrder="1"/>
    </xf>
    <xf numFmtId="3" fontId="7" fillId="0" borderId="0" xfId="0" applyNumberFormat="1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right" vertical="center" wrapText="1" readingOrder="2"/>
    </xf>
    <xf numFmtId="0" fontId="5" fillId="0" borderId="5" xfId="0" applyFont="1" applyBorder="1" applyAlignment="1">
      <alignment horizontal="right" vertical="center" wrapText="1"/>
    </xf>
    <xf numFmtId="3" fontId="7" fillId="0" borderId="5" xfId="0" applyNumberFormat="1" applyFont="1" applyBorder="1" applyAlignment="1">
      <alignment horizontal="left" vertical="center" wrapText="1"/>
    </xf>
    <xf numFmtId="3" fontId="7" fillId="4" borderId="0" xfId="0" applyNumberFormat="1" applyFont="1" applyFill="1" applyBorder="1" applyAlignment="1">
      <alignment horizontal="left" vertical="center" wrapText="1"/>
    </xf>
    <xf numFmtId="0" fontId="0" fillId="0" borderId="0" xfId="0" applyBorder="1" applyAlignment="1"/>
    <xf numFmtId="0" fontId="0" fillId="0" borderId="0" xfId="0" applyBorder="1"/>
    <xf numFmtId="0" fontId="6" fillId="0" borderId="13" xfId="0" applyFont="1" applyBorder="1" applyAlignment="1">
      <alignment vertical="center" wrapText="1"/>
    </xf>
    <xf numFmtId="43" fontId="6" fillId="0" borderId="0" xfId="1" applyFont="1" applyAlignment="1">
      <alignment vertical="center" wrapText="1"/>
    </xf>
    <xf numFmtId="0" fontId="7" fillId="0" borderId="3" xfId="0" applyFont="1" applyBorder="1" applyAlignment="1">
      <alignment horizontal="right" vertical="center"/>
    </xf>
    <xf numFmtId="0" fontId="13" fillId="0" borderId="11" xfId="0" applyFont="1" applyBorder="1" applyAlignment="1">
      <alignment vertical="center" wrapText="1"/>
    </xf>
    <xf numFmtId="0" fontId="7" fillId="0" borderId="0" xfId="1" applyNumberFormat="1" applyFont="1" applyBorder="1" applyAlignment="1">
      <alignment vertical="center" wrapText="1"/>
    </xf>
    <xf numFmtId="3" fontId="7" fillId="0" borderId="3" xfId="0" applyNumberFormat="1" applyFont="1" applyFill="1" applyBorder="1" applyAlignment="1">
      <alignment horizontal="left" vertical="center" wrapText="1"/>
    </xf>
    <xf numFmtId="3" fontId="7" fillId="4" borderId="9" xfId="1" applyNumberFormat="1" applyFont="1" applyFill="1" applyBorder="1" applyAlignment="1">
      <alignment vertical="center" wrapText="1"/>
    </xf>
    <xf numFmtId="3" fontId="7" fillId="4" borderId="2" xfId="1" applyNumberFormat="1" applyFont="1" applyFill="1" applyBorder="1" applyAlignment="1">
      <alignment vertical="center" wrapText="1"/>
    </xf>
    <xf numFmtId="3" fontId="7" fillId="4" borderId="0" xfId="1" applyNumberFormat="1" applyFont="1" applyFill="1" applyBorder="1" applyAlignment="1">
      <alignment horizontal="left" vertical="center" wrapText="1" readingOrder="2"/>
    </xf>
    <xf numFmtId="3" fontId="7" fillId="4" borderId="2" xfId="1" applyNumberFormat="1" applyFont="1" applyFill="1" applyBorder="1" applyAlignment="1">
      <alignment horizontal="left" vertical="center" wrapText="1" readingOrder="2"/>
    </xf>
    <xf numFmtId="3" fontId="7" fillId="4" borderId="7" xfId="1" applyNumberFormat="1" applyFont="1" applyFill="1" applyBorder="1" applyAlignment="1">
      <alignment horizontal="left" vertical="center" wrapText="1" readingOrder="2"/>
    </xf>
    <xf numFmtId="3" fontId="7" fillId="4" borderId="11" xfId="1" applyNumberFormat="1" applyFont="1" applyFill="1" applyBorder="1" applyAlignment="1">
      <alignment horizontal="left" vertical="center" wrapText="1" readingOrder="2"/>
    </xf>
    <xf numFmtId="3" fontId="7" fillId="4" borderId="1" xfId="1" applyNumberFormat="1" applyFont="1" applyFill="1" applyBorder="1" applyAlignment="1">
      <alignment horizontal="left" vertical="center" wrapText="1" readingOrder="2"/>
    </xf>
    <xf numFmtId="3" fontId="7" fillId="4" borderId="8" xfId="1" applyNumberFormat="1" applyFont="1" applyFill="1" applyBorder="1" applyAlignment="1">
      <alignment horizontal="left" vertical="center" wrapText="1" readingOrder="2"/>
    </xf>
    <xf numFmtId="0" fontId="10" fillId="0" borderId="0" xfId="0" applyFont="1" applyAlignment="1">
      <alignment horizontal="right" vertical="center" wrapText="1"/>
    </xf>
    <xf numFmtId="164" fontId="7" fillId="0" borderId="9" xfId="0" applyNumberFormat="1" applyFont="1" applyBorder="1" applyAlignment="1">
      <alignment horizontal="left" vertical="center" wrapText="1"/>
    </xf>
    <xf numFmtId="164" fontId="7" fillId="0" borderId="8" xfId="0" applyNumberFormat="1" applyFont="1" applyBorder="1" applyAlignment="1">
      <alignment horizontal="left" vertical="center" wrapText="1"/>
    </xf>
    <xf numFmtId="3" fontId="7" fillId="0" borderId="8" xfId="1" applyNumberFormat="1" applyFont="1" applyBorder="1" applyAlignment="1">
      <alignment horizontal="left" vertical="center" wrapText="1" readingOrder="2"/>
    </xf>
    <xf numFmtId="3" fontId="7" fillId="4" borderId="2" xfId="1" applyNumberFormat="1" applyFont="1" applyFill="1" applyBorder="1" applyAlignment="1">
      <alignment vertical="center" wrapText="1" readingOrder="2"/>
    </xf>
    <xf numFmtId="166" fontId="7" fillId="4" borderId="2" xfId="1" applyNumberFormat="1" applyFont="1" applyFill="1" applyBorder="1" applyAlignment="1">
      <alignment horizontal="left" vertical="center" wrapText="1" readingOrder="2"/>
    </xf>
    <xf numFmtId="166" fontId="0" fillId="0" borderId="0" xfId="0" applyNumberFormat="1"/>
    <xf numFmtId="165" fontId="7" fillId="0" borderId="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43" fontId="14" fillId="7" borderId="5" xfId="1" applyFont="1" applyFill="1" applyBorder="1" applyAlignment="1">
      <alignment horizontal="right" vertical="center" wrapText="1"/>
    </xf>
    <xf numFmtId="3" fontId="7" fillId="6" borderId="15" xfId="1" applyNumberFormat="1" applyFont="1" applyFill="1" applyBorder="1" applyAlignment="1">
      <alignment horizontal="left" vertical="center" wrapText="1" readingOrder="2"/>
    </xf>
    <xf numFmtId="0" fontId="10" fillId="0" borderId="0" xfId="0" applyFont="1" applyAlignment="1">
      <alignment horizontal="right" vertical="center" wrapText="1"/>
    </xf>
    <xf numFmtId="3" fontId="7" fillId="6" borderId="15" xfId="1" applyNumberFormat="1" applyFont="1" applyFill="1" applyBorder="1" applyAlignment="1">
      <alignment horizontal="right" vertical="center" wrapText="1" readingOrder="2"/>
    </xf>
    <xf numFmtId="167" fontId="7" fillId="6" borderId="15" xfId="1" applyNumberFormat="1" applyFont="1" applyFill="1" applyBorder="1" applyAlignment="1">
      <alignment horizontal="left" vertical="center" wrapText="1" readingOrder="2"/>
    </xf>
    <xf numFmtId="0" fontId="0" fillId="0" borderId="0" xfId="0" applyBorder="1" applyAlignment="1">
      <alignment horizontal="right"/>
    </xf>
    <xf numFmtId="3" fontId="7" fillId="6" borderId="6" xfId="1" applyNumberFormat="1" applyFont="1" applyFill="1" applyBorder="1" applyAlignment="1">
      <alignment horizontal="right" vertical="center" wrapText="1" readingOrder="2"/>
    </xf>
    <xf numFmtId="0" fontId="7" fillId="0" borderId="4" xfId="0" applyFont="1" applyBorder="1" applyAlignment="1">
      <alignment horizontal="right" vertical="center"/>
    </xf>
    <xf numFmtId="2" fontId="7" fillId="0" borderId="4" xfId="0" applyNumberFormat="1" applyFont="1" applyFill="1" applyBorder="1" applyAlignment="1">
      <alignment horizontal="left" vertical="center" wrapText="1"/>
    </xf>
    <xf numFmtId="164" fontId="7" fillId="0" borderId="4" xfId="0" applyNumberFormat="1" applyFont="1" applyFill="1" applyBorder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  <xf numFmtId="2" fontId="7" fillId="0" borderId="0" xfId="0" applyNumberFormat="1" applyFont="1" applyFill="1" applyBorder="1" applyAlignment="1">
      <alignment vertical="center" wrapText="1"/>
    </xf>
    <xf numFmtId="164" fontId="7" fillId="0" borderId="0" xfId="0" applyNumberFormat="1" applyFont="1" applyFill="1" applyBorder="1" applyAlignment="1">
      <alignment vertical="center" wrapText="1"/>
    </xf>
    <xf numFmtId="0" fontId="14" fillId="7" borderId="10" xfId="1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left" vertical="center" wrapText="1"/>
    </xf>
    <xf numFmtId="43" fontId="14" fillId="7" borderId="10" xfId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right" vertical="center" wrapText="1"/>
    </xf>
    <xf numFmtId="3" fontId="7" fillId="6" borderId="6" xfId="1" applyNumberFormat="1" applyFont="1" applyFill="1" applyBorder="1" applyAlignment="1">
      <alignment horizontal="left" vertical="center" wrapText="1" readingOrder="2"/>
    </xf>
    <xf numFmtId="166" fontId="7" fillId="6" borderId="6" xfId="1" applyNumberFormat="1" applyFont="1" applyFill="1" applyBorder="1" applyAlignment="1">
      <alignment horizontal="left" vertical="center" wrapText="1" readingOrder="2"/>
    </xf>
    <xf numFmtId="2" fontId="7" fillId="0" borderId="3" xfId="0" applyNumberFormat="1" applyFont="1" applyFill="1" applyBorder="1" applyAlignment="1">
      <alignment horizontal="left" vertical="center" wrapText="1" readingOrder="2"/>
    </xf>
    <xf numFmtId="164" fontId="7" fillId="0" borderId="3" xfId="0" applyNumberFormat="1" applyFont="1" applyFill="1" applyBorder="1" applyAlignment="1">
      <alignment horizontal="left" vertical="center" wrapText="1" readingOrder="2"/>
    </xf>
    <xf numFmtId="3" fontId="7" fillId="6" borderId="6" xfId="1" applyNumberFormat="1" applyFont="1" applyFill="1" applyBorder="1" applyAlignment="1">
      <alignment horizontal="left" vertical="center" wrapText="1" readingOrder="1"/>
    </xf>
    <xf numFmtId="3" fontId="7" fillId="0" borderId="11" xfId="1" applyNumberFormat="1" applyFont="1" applyBorder="1" applyAlignment="1">
      <alignment horizontal="right" vertical="center" wrapText="1" readingOrder="2"/>
    </xf>
    <xf numFmtId="3" fontId="7" fillId="0" borderId="9" xfId="1" applyNumberFormat="1" applyFont="1" applyBorder="1" applyAlignment="1">
      <alignment horizontal="right" vertical="center" wrapText="1" readingOrder="2"/>
    </xf>
    <xf numFmtId="164" fontId="7" fillId="0" borderId="4" xfId="0" applyNumberFormat="1" applyFont="1" applyBorder="1" applyAlignment="1">
      <alignment horizontal="left" vertical="center" wrapText="1"/>
    </xf>
    <xf numFmtId="169" fontId="7" fillId="6" borderId="6" xfId="1" applyNumberFormat="1" applyFont="1" applyFill="1" applyBorder="1" applyAlignment="1">
      <alignment horizontal="left" vertical="center" wrapText="1" readingOrder="2"/>
    </xf>
    <xf numFmtId="166" fontId="7" fillId="0" borderId="4" xfId="1" applyNumberFormat="1" applyFont="1" applyFill="1" applyBorder="1" applyAlignment="1">
      <alignment horizontal="left" vertical="center" wrapText="1" readingOrder="2"/>
    </xf>
    <xf numFmtId="43" fontId="10" fillId="6" borderId="7" xfId="1" applyFont="1" applyFill="1" applyBorder="1" applyAlignment="1">
      <alignment horizontal="right" vertical="center" wrapText="1"/>
    </xf>
    <xf numFmtId="43" fontId="11" fillId="0" borderId="11" xfId="1" applyFont="1" applyBorder="1" applyAlignment="1">
      <alignment horizontal="right" vertical="center" wrapText="1"/>
    </xf>
    <xf numFmtId="43" fontId="11" fillId="0" borderId="1" xfId="1" applyFont="1" applyBorder="1" applyAlignment="1">
      <alignment horizontal="right" vertical="center" wrapText="1"/>
    </xf>
    <xf numFmtId="43" fontId="11" fillId="0" borderId="9" xfId="1" applyFont="1" applyBorder="1" applyAlignment="1">
      <alignment horizontal="right" vertical="center" wrapText="1"/>
    </xf>
    <xf numFmtId="43" fontId="11" fillId="0" borderId="2" xfId="1" applyFont="1" applyBorder="1" applyAlignment="1">
      <alignment horizontal="right" vertical="center" wrapText="1"/>
    </xf>
    <xf numFmtId="43" fontId="11" fillId="0" borderId="7" xfId="1" applyFont="1" applyBorder="1" applyAlignment="1">
      <alignment horizontal="right" vertical="center" wrapText="1"/>
    </xf>
    <xf numFmtId="43" fontId="11" fillId="0" borderId="4" xfId="1" applyFont="1" applyBorder="1" applyAlignment="1">
      <alignment horizontal="right" vertical="center" wrapText="1"/>
    </xf>
    <xf numFmtId="43" fontId="11" fillId="0" borderId="8" xfId="1" applyFont="1" applyBorder="1" applyAlignment="1">
      <alignment horizontal="right" vertical="center" wrapText="1"/>
    </xf>
    <xf numFmtId="0" fontId="0" fillId="0" borderId="11" xfId="0" applyNumberFormat="1" applyBorder="1"/>
    <xf numFmtId="0" fontId="10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/>
    </xf>
    <xf numFmtId="2" fontId="7" fillId="0" borderId="0" xfId="0" applyNumberFormat="1" applyFont="1" applyFill="1" applyBorder="1" applyAlignment="1">
      <alignment horizontal="left" vertical="center" wrapText="1" readingOrder="2"/>
    </xf>
    <xf numFmtId="164" fontId="7" fillId="0" borderId="0" xfId="0" applyNumberFormat="1" applyFont="1" applyFill="1" applyBorder="1" applyAlignment="1">
      <alignment horizontal="left" vertical="center" wrapText="1" readingOrder="2"/>
    </xf>
    <xf numFmtId="43" fontId="14" fillId="7" borderId="5" xfId="1" applyFont="1" applyFill="1" applyBorder="1" applyAlignment="1">
      <alignment horizontal="right" vertical="center" wrapText="1"/>
    </xf>
    <xf numFmtId="0" fontId="14" fillId="7" borderId="5" xfId="1" applyNumberFormat="1" applyFont="1" applyFill="1" applyBorder="1" applyAlignment="1">
      <alignment horizontal="right" vertical="center" wrapText="1" readingOrder="2"/>
    </xf>
    <xf numFmtId="2" fontId="7" fillId="0" borderId="6" xfId="0" applyNumberFormat="1" applyFont="1" applyFill="1" applyBorder="1" applyAlignment="1">
      <alignment vertical="center" wrapText="1"/>
    </xf>
    <xf numFmtId="2" fontId="7" fillId="0" borderId="0" xfId="0" applyNumberFormat="1" applyFont="1" applyFill="1" applyBorder="1" applyAlignment="1">
      <alignment horizontal="left" vertical="center" wrapText="1"/>
    </xf>
    <xf numFmtId="2" fontId="7" fillId="0" borderId="6" xfId="0" applyNumberFormat="1" applyFont="1" applyFill="1" applyBorder="1" applyAlignment="1">
      <alignment horizontal="left" vertical="center" wrapText="1"/>
    </xf>
    <xf numFmtId="1" fontId="7" fillId="6" borderId="15" xfId="0" applyNumberFormat="1" applyFont="1" applyFill="1" applyBorder="1" applyAlignment="1">
      <alignment vertical="center" wrapText="1"/>
    </xf>
    <xf numFmtId="3" fontId="7" fillId="6" borderId="15" xfId="0" applyNumberFormat="1" applyFont="1" applyFill="1" applyBorder="1" applyAlignment="1">
      <alignment vertical="center" wrapText="1"/>
    </xf>
    <xf numFmtId="166" fontId="7" fillId="6" borderId="15" xfId="0" applyNumberFormat="1" applyFont="1" applyFill="1" applyBorder="1" applyAlignment="1">
      <alignment vertical="center" wrapText="1"/>
    </xf>
    <xf numFmtId="2" fontId="7" fillId="4" borderId="0" xfId="0" applyNumberFormat="1" applyFont="1" applyFill="1" applyBorder="1" applyAlignment="1">
      <alignment vertical="center" wrapText="1"/>
    </xf>
    <xf numFmtId="2" fontId="7" fillId="4" borderId="15" xfId="0" applyNumberFormat="1" applyFont="1" applyFill="1" applyBorder="1" applyAlignment="1">
      <alignment vertical="center" wrapText="1"/>
    </xf>
    <xf numFmtId="0" fontId="7" fillId="6" borderId="15" xfId="0" applyFont="1" applyFill="1" applyBorder="1" applyAlignment="1">
      <alignment horizontal="left" vertical="center" wrapText="1"/>
    </xf>
    <xf numFmtId="3" fontId="7" fillId="6" borderId="15" xfId="0" applyNumberFormat="1" applyFont="1" applyFill="1" applyBorder="1" applyAlignment="1">
      <alignment horizontal="left" vertical="center" wrapText="1"/>
    </xf>
    <xf numFmtId="0" fontId="15" fillId="0" borderId="15" xfId="0" applyFont="1" applyBorder="1" applyAlignment="1">
      <alignment vertical="center" wrapText="1"/>
    </xf>
    <xf numFmtId="3" fontId="7" fillId="4" borderId="15" xfId="0" applyNumberFormat="1" applyFont="1" applyFill="1" applyBorder="1" applyAlignment="1">
      <alignment horizontal="left" vertical="center" wrapText="1"/>
    </xf>
    <xf numFmtId="4" fontId="7" fillId="8" borderId="6" xfId="1" applyNumberFormat="1" applyFont="1" applyFill="1" applyBorder="1" applyAlignment="1">
      <alignment horizontal="left" vertical="center" wrapText="1" readingOrder="2"/>
    </xf>
    <xf numFmtId="43" fontId="14" fillId="7" borderId="10" xfId="1" applyFont="1" applyFill="1" applyBorder="1" applyAlignment="1">
      <alignment horizontal="right" vertical="center" wrapText="1"/>
    </xf>
    <xf numFmtId="0" fontId="10" fillId="0" borderId="0" xfId="0" applyFont="1" applyAlignment="1">
      <alignment horizontal="right" vertical="center" wrapText="1" readingOrder="2"/>
    </xf>
    <xf numFmtId="0" fontId="0" fillId="9" borderId="0" xfId="0" applyFill="1"/>
    <xf numFmtId="43" fontId="10" fillId="6" borderId="16" xfId="1" applyFont="1" applyFill="1" applyBorder="1" applyAlignment="1">
      <alignment horizontal="right" vertical="center" wrapText="1"/>
    </xf>
    <xf numFmtId="0" fontId="0" fillId="0" borderId="16" xfId="0" applyBorder="1"/>
    <xf numFmtId="1" fontId="0" fillId="0" borderId="16" xfId="0" applyNumberFormat="1" applyBorder="1"/>
    <xf numFmtId="166" fontId="0" fillId="0" borderId="16" xfId="0" applyNumberFormat="1" applyBorder="1"/>
    <xf numFmtId="3" fontId="0" fillId="9" borderId="16" xfId="0" applyNumberFormat="1" applyFill="1" applyBorder="1"/>
    <xf numFmtId="166" fontId="0" fillId="9" borderId="16" xfId="0" applyNumberFormat="1" applyFill="1" applyBorder="1"/>
    <xf numFmtId="43" fontId="11" fillId="4" borderId="2" xfId="1" applyFont="1" applyFill="1" applyBorder="1" applyAlignment="1">
      <alignment horizontal="right" vertical="center" wrapText="1"/>
    </xf>
    <xf numFmtId="166" fontId="7" fillId="4" borderId="8" xfId="1" applyNumberFormat="1" applyFont="1" applyFill="1" applyBorder="1" applyAlignment="1">
      <alignment horizontal="left" vertical="center" wrapText="1" readingOrder="2"/>
    </xf>
    <xf numFmtId="0" fontId="0" fillId="0" borderId="0" xfId="0" applyFill="1"/>
    <xf numFmtId="2" fontId="7" fillId="0" borderId="2" xfId="0" applyNumberFormat="1" applyFont="1" applyFill="1" applyBorder="1" applyAlignment="1">
      <alignment horizontal="left" vertical="center" wrapText="1"/>
    </xf>
    <xf numFmtId="2" fontId="7" fillId="0" borderId="7" xfId="0" applyNumberFormat="1" applyFont="1" applyFill="1" applyBorder="1" applyAlignment="1">
      <alignment horizontal="left" vertical="center" wrapText="1"/>
    </xf>
    <xf numFmtId="2" fontId="0" fillId="0" borderId="0" xfId="0" applyNumberFormat="1"/>
    <xf numFmtId="1" fontId="7" fillId="0" borderId="0" xfId="0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 wrapText="1"/>
    </xf>
    <xf numFmtId="3" fontId="7" fillId="0" borderId="2" xfId="0" applyNumberFormat="1" applyFont="1" applyFill="1" applyBorder="1" applyAlignment="1">
      <alignment vertical="center" wrapText="1"/>
    </xf>
    <xf numFmtId="1" fontId="7" fillId="0" borderId="0" xfId="0" applyNumberFormat="1" applyFont="1" applyFill="1" applyBorder="1" applyAlignment="1">
      <alignment vertical="center" wrapText="1"/>
    </xf>
    <xf numFmtId="1" fontId="7" fillId="0" borderId="6" xfId="0" applyNumberFormat="1" applyFont="1" applyFill="1" applyBorder="1" applyAlignment="1">
      <alignment vertical="center" wrapText="1"/>
    </xf>
    <xf numFmtId="1" fontId="0" fillId="0" borderId="17" xfId="0" applyNumberFormat="1" applyBorder="1"/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right" vertical="center" wrapText="1" readingOrder="2"/>
    </xf>
    <xf numFmtId="0" fontId="10" fillId="0" borderId="11" xfId="0" applyFont="1" applyBorder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0" fillId="0" borderId="0" xfId="0" applyFont="1" applyBorder="1" applyAlignment="1">
      <alignment horizontal="right" vertical="center" wrapText="1" readingOrder="2"/>
    </xf>
    <xf numFmtId="0" fontId="10" fillId="0" borderId="0" xfId="0" applyFont="1" applyBorder="1" applyAlignment="1">
      <alignment horizontal="center" vertical="center" wrapText="1" readingOrder="2"/>
    </xf>
    <xf numFmtId="0" fontId="11" fillId="0" borderId="6" xfId="0" applyFont="1" applyFill="1" applyBorder="1" applyAlignment="1">
      <alignment horizontal="right" vertical="center" wrapText="1"/>
    </xf>
    <xf numFmtId="0" fontId="10" fillId="0" borderId="0" xfId="0" applyFont="1" applyBorder="1" applyAlignment="1">
      <alignment horizontal="right" vertical="center" wrapText="1"/>
    </xf>
    <xf numFmtId="0" fontId="10" fillId="0" borderId="0" xfId="0" applyFont="1" applyAlignment="1">
      <alignment horizontal="right" vertical="center" readingOrder="2"/>
    </xf>
    <xf numFmtId="0" fontId="11" fillId="0" borderId="4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right" vertical="center" wrapText="1"/>
    </xf>
    <xf numFmtId="0" fontId="11" fillId="0" borderId="4" xfId="0" applyFont="1" applyFill="1" applyBorder="1" applyAlignment="1">
      <alignment horizontal="right" vertical="center" wrapText="1"/>
    </xf>
    <xf numFmtId="1" fontId="7" fillId="0" borderId="6" xfId="0" applyNumberFormat="1" applyFont="1" applyFill="1" applyBorder="1" applyAlignment="1">
      <alignment horizontal="right" vertical="center"/>
    </xf>
    <xf numFmtId="0" fontId="11" fillId="0" borderId="2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horizontal="right" vertical="center" wrapText="1"/>
    </xf>
    <xf numFmtId="0" fontId="11" fillId="0" borderId="15" xfId="0" applyFont="1" applyFill="1" applyBorder="1" applyAlignment="1">
      <alignment horizontal="right" vertical="center" wrapText="1"/>
    </xf>
    <xf numFmtId="0" fontId="6" fillId="0" borderId="13" xfId="0" applyFont="1" applyBorder="1" applyAlignment="1">
      <alignment horizontal="right" vertical="center" wrapText="1"/>
    </xf>
    <xf numFmtId="43" fontId="14" fillId="7" borderId="10" xfId="1" applyFont="1" applyFill="1" applyBorder="1" applyAlignment="1">
      <alignment horizontal="right" vertical="center" wrapText="1"/>
    </xf>
    <xf numFmtId="0" fontId="11" fillId="0" borderId="8" xfId="0" applyFont="1" applyFill="1" applyBorder="1" applyAlignment="1">
      <alignment horizontal="right" vertical="center" wrapText="1"/>
    </xf>
    <xf numFmtId="1" fontId="7" fillId="0" borderId="15" xfId="0" applyNumberFormat="1" applyFont="1" applyFill="1" applyBorder="1" applyAlignment="1">
      <alignment horizontal="right" vertical="center" wrapText="1"/>
    </xf>
    <xf numFmtId="1" fontId="7" fillId="6" borderId="15" xfId="0" applyNumberFormat="1" applyFont="1" applyFill="1" applyBorder="1" applyAlignment="1">
      <alignment horizontal="right" vertical="center" wrapText="1"/>
    </xf>
    <xf numFmtId="0" fontId="13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right" vertical="center" readingOrder="2"/>
    </xf>
    <xf numFmtId="43" fontId="14" fillId="7" borderId="5" xfId="1" applyFont="1" applyFill="1" applyBorder="1" applyAlignment="1">
      <alignment horizontal="right" vertical="center" wrapText="1"/>
    </xf>
    <xf numFmtId="43" fontId="14" fillId="7" borderId="1" xfId="1" applyFont="1" applyFill="1" applyBorder="1" applyAlignment="1">
      <alignment horizontal="right" vertical="center" wrapText="1"/>
    </xf>
    <xf numFmtId="43" fontId="11" fillId="0" borderId="11" xfId="1" applyFont="1" applyBorder="1" applyAlignment="1">
      <alignment horizontal="right" vertical="center"/>
    </xf>
    <xf numFmtId="43" fontId="11" fillId="0" borderId="0" xfId="1" applyFont="1" applyBorder="1" applyAlignment="1">
      <alignment horizontal="right" vertical="center"/>
    </xf>
    <xf numFmtId="0" fontId="11" fillId="6" borderId="6" xfId="0" applyFont="1" applyFill="1" applyBorder="1" applyAlignment="1">
      <alignment horizontal="right" vertical="center" wrapText="1"/>
    </xf>
    <xf numFmtId="43" fontId="6" fillId="0" borderId="0" xfId="1" applyFont="1" applyAlignment="1">
      <alignment horizontal="center" vertical="center" wrapText="1"/>
    </xf>
    <xf numFmtId="43" fontId="14" fillId="7" borderId="14" xfId="1" applyFont="1" applyFill="1" applyBorder="1" applyAlignment="1">
      <alignment horizontal="center" vertical="center" wrapText="1"/>
    </xf>
    <xf numFmtId="0" fontId="13" fillId="0" borderId="11" xfId="1" applyNumberFormat="1" applyFont="1" applyBorder="1" applyAlignment="1">
      <alignment horizontal="center" vertical="center" wrapText="1"/>
    </xf>
    <xf numFmtId="43" fontId="11" fillId="0" borderId="11" xfId="1" applyFont="1" applyBorder="1" applyAlignment="1">
      <alignment horizontal="right" vertical="center" wrapText="1"/>
    </xf>
    <xf numFmtId="43" fontId="11" fillId="0" borderId="0" xfId="1" applyFont="1" applyBorder="1" applyAlignment="1">
      <alignment horizontal="right" vertical="center" wrapText="1"/>
    </xf>
    <xf numFmtId="43" fontId="11" fillId="0" borderId="1" xfId="1" applyFont="1" applyBorder="1" applyAlignment="1">
      <alignment horizontal="right" vertical="center" wrapText="1"/>
    </xf>
    <xf numFmtId="43" fontId="11" fillId="0" borderId="11" xfId="1" applyFont="1" applyFill="1" applyBorder="1" applyAlignment="1">
      <alignment horizontal="right" vertical="center"/>
    </xf>
    <xf numFmtId="43" fontId="11" fillId="0" borderId="0" xfId="1" applyFont="1" applyFill="1" applyBorder="1" applyAlignment="1">
      <alignment horizontal="right" vertical="center"/>
    </xf>
    <xf numFmtId="43" fontId="11" fillId="0" borderId="1" xfId="1" applyFont="1" applyFill="1" applyBorder="1" applyAlignment="1">
      <alignment horizontal="right" vertical="center"/>
    </xf>
    <xf numFmtId="43" fontId="11" fillId="0" borderId="1" xfId="1" applyFont="1" applyBorder="1" applyAlignment="1">
      <alignment horizontal="right" vertical="center"/>
    </xf>
    <xf numFmtId="43" fontId="10" fillId="0" borderId="5" xfId="1" applyFont="1" applyBorder="1" applyAlignment="1">
      <alignment horizontal="right" vertical="center" wrapText="1" readingOrder="1"/>
    </xf>
    <xf numFmtId="0" fontId="10" fillId="0" borderId="11" xfId="0" applyFont="1" applyBorder="1" applyAlignment="1">
      <alignment vertical="center" wrapText="1"/>
    </xf>
    <xf numFmtId="43" fontId="5" fillId="0" borderId="0" xfId="1" applyFont="1" applyBorder="1" applyAlignment="1">
      <alignment horizontal="right" vertical="center" wrapText="1"/>
    </xf>
    <xf numFmtId="0" fontId="7" fillId="0" borderId="0" xfId="1" applyNumberFormat="1" applyFont="1" applyBorder="1" applyAlignment="1">
      <alignment vertical="center" wrapText="1"/>
    </xf>
    <xf numFmtId="43" fontId="11" fillId="2" borderId="14" xfId="1" applyFont="1" applyFill="1" applyBorder="1" applyAlignment="1">
      <alignment horizontal="right" vertical="center" wrapText="1"/>
    </xf>
    <xf numFmtId="43" fontId="11" fillId="2" borderId="7" xfId="1" applyFont="1" applyFill="1" applyBorder="1" applyAlignment="1">
      <alignment horizontal="right" vertical="center" wrapText="1"/>
    </xf>
    <xf numFmtId="43" fontId="5" fillId="0" borderId="1" xfId="1" applyFont="1" applyBorder="1" applyAlignment="1">
      <alignment horizontal="right" vertical="center" wrapText="1"/>
    </xf>
    <xf numFmtId="43" fontId="5" fillId="0" borderId="11" xfId="1" applyFont="1" applyBorder="1" applyAlignment="1">
      <alignment horizontal="right" vertical="center"/>
    </xf>
    <xf numFmtId="43" fontId="5" fillId="0" borderId="0" xfId="1" applyFont="1" applyBorder="1" applyAlignment="1">
      <alignment horizontal="right" vertical="center"/>
    </xf>
    <xf numFmtId="0" fontId="11" fillId="0" borderId="11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7" fillId="0" borderId="15" xfId="1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righ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B7DB"/>
      <color rgb="FFFF93C9"/>
      <color rgb="FFFDE9FD"/>
      <color rgb="FFFAD4FA"/>
      <color rgb="FF782C2A"/>
      <color rgb="FF660033"/>
      <color rgb="FF820041"/>
      <color rgb="FFC00060"/>
      <color rgb="FF5C043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571499</xdr:colOff>
      <xdr:row>18</xdr:row>
      <xdr:rowOff>66675</xdr:rowOff>
    </xdr:from>
    <xdr:to>
      <xdr:col>4</xdr:col>
      <xdr:colOff>19050</xdr:colOff>
      <xdr:row>18</xdr:row>
      <xdr:rowOff>247650</xdr:rowOff>
    </xdr:to>
    <xdr:sp macro="" textlink="">
      <xdr:nvSpPr>
        <xdr:cNvPr id="2" name="TextBox 1"/>
        <xdr:cNvSpPr txBox="1"/>
      </xdr:nvSpPr>
      <xdr:spPr>
        <a:xfrm>
          <a:off x="9986505300" y="5076825"/>
          <a:ext cx="514351" cy="180975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200" b="1"/>
            <a:t>****</a:t>
          </a:r>
          <a:endParaRPr lang="ar-IQ" sz="12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B7DB"/>
  </sheetPr>
  <dimension ref="B1:I102"/>
  <sheetViews>
    <sheetView rightToLeft="1" view="pageBreakPreview" workbookViewId="0">
      <selection activeCell="H3" sqref="H3"/>
    </sheetView>
  </sheetViews>
  <sheetFormatPr defaultRowHeight="12.75"/>
  <cols>
    <col min="1" max="1" width="4.140625" customWidth="1"/>
    <col min="2" max="2" width="14.85546875" customWidth="1"/>
    <col min="3" max="3" width="11.7109375" customWidth="1"/>
    <col min="4" max="4" width="16" customWidth="1"/>
    <col min="5" max="5" width="14.85546875" customWidth="1"/>
    <col min="6" max="7" width="14.42578125" customWidth="1"/>
    <col min="8" max="8" width="14.85546875" customWidth="1"/>
    <col min="9" max="9" width="4.42578125" customWidth="1"/>
    <col min="11" max="11" width="11" bestFit="1" customWidth="1"/>
  </cols>
  <sheetData>
    <row r="1" spans="2:9" ht="21.75" customHeight="1">
      <c r="B1" s="249" t="s">
        <v>101</v>
      </c>
      <c r="C1" s="249"/>
      <c r="D1" s="249"/>
      <c r="E1" s="249"/>
      <c r="F1" s="249"/>
      <c r="G1" s="249"/>
      <c r="H1" s="249"/>
      <c r="I1" s="6"/>
    </row>
    <row r="2" spans="2:9" ht="21.75" customHeight="1">
      <c r="B2" s="133" t="s">
        <v>98</v>
      </c>
      <c r="C2" s="133"/>
      <c r="D2" s="133"/>
      <c r="E2" s="133"/>
      <c r="F2" s="133"/>
      <c r="G2" s="133"/>
      <c r="H2" s="133"/>
      <c r="I2" s="6"/>
    </row>
    <row r="3" spans="2:9" ht="20.25" customHeight="1" thickBot="1">
      <c r="B3" s="2"/>
      <c r="C3" s="2"/>
      <c r="D3" s="2"/>
      <c r="E3" s="2"/>
      <c r="F3" s="2"/>
      <c r="G3" s="2"/>
      <c r="H3" s="4" t="s">
        <v>130</v>
      </c>
      <c r="I3" s="3"/>
    </row>
    <row r="4" spans="2:9" ht="28.5" customHeight="1" thickTop="1">
      <c r="B4" s="173" t="s">
        <v>0</v>
      </c>
      <c r="C4" s="173" t="s">
        <v>78</v>
      </c>
      <c r="D4" s="173" t="s">
        <v>81</v>
      </c>
      <c r="E4" s="173" t="s">
        <v>80</v>
      </c>
      <c r="F4" s="173" t="s">
        <v>79</v>
      </c>
      <c r="G4" s="213" t="s">
        <v>106</v>
      </c>
      <c r="H4" s="214" t="s">
        <v>107</v>
      </c>
      <c r="I4" s="5"/>
    </row>
    <row r="5" spans="2:9" ht="37.5" customHeight="1" thickBot="1">
      <c r="B5" s="24" t="s">
        <v>1</v>
      </c>
      <c r="C5" s="78">
        <v>48908179</v>
      </c>
      <c r="D5" s="79">
        <v>53902571</v>
      </c>
      <c r="E5" s="80">
        <v>63891914</v>
      </c>
      <c r="F5" s="80">
        <v>58422041</v>
      </c>
      <c r="G5" s="80">
        <v>67767995</v>
      </c>
      <c r="H5" s="139">
        <v>68688325</v>
      </c>
      <c r="I5" s="5"/>
    </row>
    <row r="6" spans="2:9" ht="9" customHeight="1" thickTop="1">
      <c r="B6" s="140"/>
      <c r="C6" s="141"/>
      <c r="D6" s="141"/>
      <c r="E6" s="141"/>
      <c r="F6" s="142"/>
      <c r="G6" s="143"/>
      <c r="H6" s="143"/>
      <c r="I6" s="5"/>
    </row>
    <row r="7" spans="2:9" ht="16.5" customHeight="1">
      <c r="B7" s="253" t="s">
        <v>82</v>
      </c>
      <c r="C7" s="253"/>
      <c r="D7" s="253"/>
      <c r="E7" s="253"/>
      <c r="F7" s="1"/>
      <c r="G7" s="1"/>
      <c r="H7" s="1"/>
      <c r="I7" s="1"/>
    </row>
    <row r="8" spans="2:9" ht="19.5" customHeight="1">
      <c r="B8" s="253" t="s">
        <v>83</v>
      </c>
      <c r="C8" s="253"/>
      <c r="D8" s="253"/>
      <c r="E8" s="253"/>
      <c r="F8" s="1"/>
      <c r="G8" s="1"/>
      <c r="H8" s="1"/>
      <c r="I8" s="1"/>
    </row>
    <row r="9" spans="2:9" ht="6" customHeight="1">
      <c r="B9" s="144"/>
      <c r="C9" s="144"/>
      <c r="D9" s="144"/>
      <c r="E9" s="144"/>
      <c r="F9" s="1"/>
      <c r="G9" s="1"/>
      <c r="H9" s="1"/>
      <c r="I9" s="1"/>
    </row>
    <row r="10" spans="2:9" ht="3.75" customHeight="1">
      <c r="B10" s="254"/>
      <c r="C10" s="254"/>
      <c r="D10" s="254"/>
      <c r="E10" s="254"/>
      <c r="F10" s="1"/>
      <c r="G10" s="1"/>
      <c r="H10" s="1"/>
      <c r="I10" s="1"/>
    </row>
    <row r="11" spans="2:9" ht="18" customHeight="1">
      <c r="B11" s="249" t="s">
        <v>100</v>
      </c>
      <c r="C11" s="249"/>
      <c r="D11" s="249"/>
      <c r="E11" s="249"/>
      <c r="F11" s="249"/>
      <c r="G11" s="249"/>
      <c r="H11" s="249"/>
      <c r="I11" s="6"/>
    </row>
    <row r="12" spans="2:9" ht="20.25" customHeight="1" thickBot="1">
      <c r="B12" s="150" t="s">
        <v>99</v>
      </c>
      <c r="C12" s="150"/>
      <c r="D12" s="150"/>
      <c r="E12" s="150"/>
      <c r="F12" s="150"/>
      <c r="G12" s="150"/>
      <c r="H12" s="150"/>
      <c r="I12" s="6"/>
    </row>
    <row r="13" spans="2:9" ht="48" customHeight="1" thickTop="1">
      <c r="B13" s="186" t="s">
        <v>0</v>
      </c>
      <c r="C13" s="186" t="s">
        <v>117</v>
      </c>
      <c r="D13" s="186" t="s">
        <v>118</v>
      </c>
      <c r="E13" s="186" t="s">
        <v>119</v>
      </c>
      <c r="F13" s="186" t="s">
        <v>84</v>
      </c>
      <c r="G13" s="186" t="s">
        <v>120</v>
      </c>
      <c r="H13" s="186" t="s">
        <v>121</v>
      </c>
      <c r="I13" s="9"/>
    </row>
    <row r="14" spans="2:9" ht="24.95" customHeight="1">
      <c r="B14" s="183">
        <v>2010</v>
      </c>
      <c r="C14" s="65">
        <v>48908179</v>
      </c>
      <c r="D14" s="65">
        <v>6722050</v>
      </c>
      <c r="E14" s="65">
        <v>38625151</v>
      </c>
      <c r="F14" s="65">
        <v>28102135</v>
      </c>
      <c r="G14" s="184">
        <f>E14/F14</f>
        <v>1.374456104491705</v>
      </c>
      <c r="H14" s="185">
        <f>G14/8760</f>
        <v>1.5690138179129051E-4</v>
      </c>
      <c r="I14" s="10"/>
    </row>
    <row r="15" spans="2:9" ht="24.95" customHeight="1">
      <c r="B15" s="25">
        <v>2011</v>
      </c>
      <c r="C15" s="64">
        <v>53902571</v>
      </c>
      <c r="D15" s="64">
        <v>7233094</v>
      </c>
      <c r="E15" s="64">
        <v>41113889</v>
      </c>
      <c r="F15" s="64">
        <v>33338757</v>
      </c>
      <c r="G15" s="26">
        <f t="shared" ref="G15:G18" si="0">E15/F15</f>
        <v>1.2332160134224561</v>
      </c>
      <c r="H15" s="27">
        <f t="shared" ref="H15:H18" si="1">G15/8760</f>
        <v>1.4077808372402466E-4</v>
      </c>
      <c r="I15" s="10"/>
    </row>
    <row r="16" spans="2:9" ht="24.95" customHeight="1">
      <c r="B16" s="127">
        <v>2012</v>
      </c>
      <c r="C16" s="64">
        <v>63891914</v>
      </c>
      <c r="D16" s="64">
        <v>10170234</v>
      </c>
      <c r="E16" s="64">
        <v>49122501</v>
      </c>
      <c r="F16" s="64">
        <v>34207244</v>
      </c>
      <c r="G16" s="26">
        <f t="shared" si="0"/>
        <v>1.4360262697573649</v>
      </c>
      <c r="H16" s="27">
        <f t="shared" si="1"/>
        <v>1.6392993947001884E-4</v>
      </c>
      <c r="I16" s="10"/>
    </row>
    <row r="17" spans="2:9" ht="24.95" customHeight="1">
      <c r="B17" s="25">
        <v>2013</v>
      </c>
      <c r="C17" s="63">
        <v>58422041</v>
      </c>
      <c r="D17" s="64">
        <v>12201629</v>
      </c>
      <c r="E17" s="64">
        <v>62705135</v>
      </c>
      <c r="F17" s="64">
        <v>30218367</v>
      </c>
      <c r="G17" s="26">
        <f t="shared" si="0"/>
        <v>2.0750669617587212</v>
      </c>
      <c r="H17" s="27">
        <f t="shared" si="1"/>
        <v>2.3687979015510517E-4</v>
      </c>
      <c r="I17" s="10"/>
    </row>
    <row r="18" spans="2:9" ht="24.95" customHeight="1">
      <c r="B18" s="180">
        <v>2014</v>
      </c>
      <c r="C18" s="63">
        <v>67767995</v>
      </c>
      <c r="D18" s="63">
        <v>12250551</v>
      </c>
      <c r="E18" s="63">
        <v>71299854</v>
      </c>
      <c r="F18" s="63">
        <v>30994476</v>
      </c>
      <c r="G18" s="181">
        <f t="shared" si="0"/>
        <v>2.3004052076892672</v>
      </c>
      <c r="H18" s="182">
        <f t="shared" si="1"/>
        <v>2.6260333421110354E-4</v>
      </c>
      <c r="I18" s="10"/>
    </row>
    <row r="19" spans="2:9" ht="24.95" customHeight="1" thickBot="1">
      <c r="B19" s="152">
        <v>2015</v>
      </c>
      <c r="C19" s="155">
        <v>68688325</v>
      </c>
      <c r="D19" s="155">
        <v>13104203</v>
      </c>
      <c r="E19" s="155">
        <v>74215110</v>
      </c>
      <c r="F19" s="155">
        <v>31787812</v>
      </c>
      <c r="G19" s="192">
        <f>E19/F19</f>
        <v>2.3347033133327955</v>
      </c>
      <c r="H19" s="193">
        <f>G19/8760</f>
        <v>2.6651864307452005E-4</v>
      </c>
      <c r="I19" s="171"/>
    </row>
    <row r="20" spans="2:9" ht="9" customHeight="1" thickTop="1">
      <c r="B20" s="210"/>
      <c r="C20" s="143"/>
      <c r="D20" s="143"/>
      <c r="E20" s="143"/>
      <c r="F20" s="143"/>
      <c r="G20" s="211"/>
      <c r="H20" s="212"/>
      <c r="I20" s="171"/>
    </row>
    <row r="21" spans="2:9" ht="18" customHeight="1">
      <c r="B21" s="250" t="s">
        <v>124</v>
      </c>
      <c r="C21" s="250"/>
      <c r="D21" s="250"/>
      <c r="E21" s="250"/>
      <c r="F21" s="250"/>
      <c r="G21" s="250"/>
      <c r="H21" s="250"/>
      <c r="I21" s="7"/>
    </row>
    <row r="22" spans="2:9" ht="14.25" customHeight="1">
      <c r="B22" s="250" t="s">
        <v>129</v>
      </c>
      <c r="C22" s="250"/>
      <c r="D22" s="250"/>
      <c r="E22" s="250"/>
      <c r="F22" s="250"/>
      <c r="G22" s="250"/>
      <c r="H22" s="229"/>
      <c r="I22" s="7"/>
    </row>
    <row r="23" spans="2:9" ht="15" customHeight="1">
      <c r="B23" s="250" t="s">
        <v>122</v>
      </c>
      <c r="C23" s="250"/>
      <c r="D23" s="250"/>
      <c r="E23" s="122"/>
      <c r="F23" s="122"/>
      <c r="G23" s="122"/>
      <c r="H23" s="122"/>
      <c r="I23" s="7"/>
    </row>
    <row r="24" spans="2:9" ht="14.25" customHeight="1">
      <c r="B24" s="250" t="s">
        <v>123</v>
      </c>
      <c r="C24" s="250"/>
      <c r="D24" s="250"/>
      <c r="E24" s="250"/>
      <c r="F24" s="250"/>
      <c r="G24" s="250"/>
      <c r="H24" s="250"/>
      <c r="I24" s="7"/>
    </row>
    <row r="25" spans="2:9" ht="14.25" customHeight="1">
      <c r="B25" s="252" t="s">
        <v>115</v>
      </c>
      <c r="C25" s="252"/>
      <c r="D25" s="252"/>
      <c r="E25" s="252"/>
      <c r="F25" s="252"/>
      <c r="G25" s="252"/>
      <c r="H25" s="252"/>
      <c r="I25" s="7"/>
    </row>
    <row r="26" spans="2:9" ht="0.75" hidden="1" customHeight="1">
      <c r="B26" s="17"/>
      <c r="C26" s="17"/>
      <c r="D26" s="17"/>
      <c r="E26" s="17"/>
      <c r="F26" s="17"/>
      <c r="G26" s="17"/>
      <c r="H26" s="17"/>
      <c r="I26" s="7"/>
    </row>
    <row r="27" spans="2:9" ht="18" customHeight="1">
      <c r="B27" s="252" t="s">
        <v>30</v>
      </c>
      <c r="C27" s="252"/>
      <c r="D27" s="252"/>
      <c r="E27" s="252"/>
      <c r="F27" s="252"/>
      <c r="G27" s="252"/>
      <c r="H27" s="252"/>
      <c r="I27" s="1"/>
    </row>
    <row r="28" spans="2:9" ht="9" customHeight="1">
      <c r="B28" s="172"/>
      <c r="C28" s="172"/>
      <c r="D28" s="172"/>
      <c r="E28" s="172"/>
      <c r="F28" s="172"/>
      <c r="G28" s="172"/>
      <c r="H28" s="172"/>
      <c r="I28" s="1"/>
    </row>
    <row r="29" spans="2:9" ht="19.5" customHeight="1">
      <c r="B29" s="251" t="s">
        <v>77</v>
      </c>
      <c r="C29" s="251"/>
      <c r="D29" s="251"/>
      <c r="E29" s="153"/>
      <c r="F29" s="153">
        <v>40</v>
      </c>
      <c r="G29" s="153"/>
      <c r="H29" s="153"/>
      <c r="I29" s="8"/>
    </row>
    <row r="102" ht="18.95" customHeight="1"/>
  </sheetData>
  <mergeCells count="12">
    <mergeCell ref="B1:H1"/>
    <mergeCell ref="B11:H11"/>
    <mergeCell ref="B21:H21"/>
    <mergeCell ref="B29:D29"/>
    <mergeCell ref="B27:H27"/>
    <mergeCell ref="B23:D23"/>
    <mergeCell ref="B7:E7"/>
    <mergeCell ref="B8:E8"/>
    <mergeCell ref="B10:E10"/>
    <mergeCell ref="B25:H25"/>
    <mergeCell ref="B24:H24"/>
    <mergeCell ref="B22:G22"/>
  </mergeCells>
  <phoneticPr fontId="4" type="noConversion"/>
  <printOptions horizontalCentered="1"/>
  <pageMargins left="0.74803149606299213" right="0.74803149606299213" top="0.59055118110236227" bottom="0.19685039370078741" header="0" footer="0.2362204724409449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B7DB"/>
  </sheetPr>
  <dimension ref="A1:F101"/>
  <sheetViews>
    <sheetView rightToLeft="1" view="pageBreakPreview" topLeftCell="A4" workbookViewId="0">
      <selection activeCell="A15" sqref="A15:B15"/>
    </sheetView>
  </sheetViews>
  <sheetFormatPr defaultRowHeight="12.75"/>
  <cols>
    <col min="1" max="1" width="9.5703125" customWidth="1"/>
    <col min="2" max="2" width="19.42578125" customWidth="1"/>
    <col min="3" max="3" width="13.85546875" customWidth="1"/>
    <col min="4" max="4" width="20.7109375" customWidth="1"/>
    <col min="5" max="5" width="16.28515625" customWidth="1"/>
  </cols>
  <sheetData>
    <row r="1" spans="1:6" ht="38.25" customHeight="1">
      <c r="A1" s="249" t="s">
        <v>96</v>
      </c>
      <c r="B1" s="249"/>
      <c r="C1" s="249"/>
      <c r="D1" s="249"/>
      <c r="E1" s="249"/>
    </row>
    <row r="2" spans="1:6" ht="20.25" customHeight="1" thickBot="1">
      <c r="A2" s="265" t="s">
        <v>97</v>
      </c>
      <c r="B2" s="265"/>
      <c r="C2" s="150"/>
      <c r="D2" s="150"/>
      <c r="E2" s="150"/>
    </row>
    <row r="3" spans="1:6" ht="42" customHeight="1" thickTop="1">
      <c r="A3" s="266" t="s">
        <v>43</v>
      </c>
      <c r="B3" s="266"/>
      <c r="C3" s="188" t="s">
        <v>37</v>
      </c>
      <c r="D3" s="188" t="s">
        <v>125</v>
      </c>
      <c r="E3" s="188" t="s">
        <v>116</v>
      </c>
    </row>
    <row r="4" spans="1:6" ht="24" customHeight="1">
      <c r="A4" s="267" t="s">
        <v>46</v>
      </c>
      <c r="B4" s="267"/>
      <c r="C4" s="187">
        <v>8</v>
      </c>
      <c r="D4" s="143">
        <v>26297771</v>
      </c>
      <c r="E4" s="216">
        <f>D4/D17*100</f>
        <v>32.151801201205075</v>
      </c>
    </row>
    <row r="5" spans="1:6" ht="24" customHeight="1">
      <c r="A5" s="259" t="s">
        <v>44</v>
      </c>
      <c r="B5" s="259"/>
      <c r="C5" s="55">
        <v>31</v>
      </c>
      <c r="D5" s="63">
        <v>34869275</v>
      </c>
      <c r="E5" s="240">
        <f>D5/D17*100</f>
        <v>42.631369701643166</v>
      </c>
    </row>
    <row r="6" spans="1:6" ht="24" customHeight="1">
      <c r="A6" s="259" t="s">
        <v>75</v>
      </c>
      <c r="B6" s="259"/>
      <c r="C6" s="55">
        <v>6</v>
      </c>
      <c r="D6" s="63">
        <v>0</v>
      </c>
      <c r="E6" s="240">
        <f>D6/D17*100</f>
        <v>0</v>
      </c>
    </row>
    <row r="7" spans="1:6" ht="24" customHeight="1">
      <c r="A7" s="260" t="s">
        <v>48</v>
      </c>
      <c r="B7" s="260"/>
      <c r="C7" s="55">
        <v>8</v>
      </c>
      <c r="D7" s="63">
        <v>2546137</v>
      </c>
      <c r="E7" s="241">
        <f>D7/D17*100</f>
        <v>3.1129212683094964</v>
      </c>
    </row>
    <row r="8" spans="1:6" ht="24" customHeight="1" thickBot="1">
      <c r="A8" s="261" t="s">
        <v>73</v>
      </c>
      <c r="B8" s="261"/>
      <c r="C8" s="138">
        <f>SUM(C4:C7)</f>
        <v>53</v>
      </c>
      <c r="D8" s="80">
        <f>SUM(D4:D7)</f>
        <v>63713183</v>
      </c>
      <c r="E8" s="217">
        <f>D8/D17*100</f>
        <v>77.896092171157733</v>
      </c>
      <c r="F8" s="242"/>
    </row>
    <row r="9" spans="1:6" ht="24" customHeight="1" thickTop="1">
      <c r="A9" s="243" t="s">
        <v>64</v>
      </c>
      <c r="B9" s="243"/>
      <c r="C9" s="246">
        <v>11</v>
      </c>
      <c r="D9" s="143">
        <v>4955421</v>
      </c>
      <c r="E9" s="216">
        <f>D9/D17*100</f>
        <v>6.0585252970784813</v>
      </c>
      <c r="F9" s="242"/>
    </row>
    <row r="10" spans="1:6" ht="24" customHeight="1">
      <c r="A10" s="262" t="s">
        <v>35</v>
      </c>
      <c r="B10" s="262"/>
      <c r="C10" s="244" t="s">
        <v>85</v>
      </c>
      <c r="D10" s="245">
        <v>0</v>
      </c>
      <c r="E10" s="240">
        <f>D10/D17*100</f>
        <v>0</v>
      </c>
    </row>
    <row r="11" spans="1:6" ht="24" customHeight="1">
      <c r="A11" s="258" t="s">
        <v>38</v>
      </c>
      <c r="B11" s="258"/>
      <c r="C11" s="22" t="s">
        <v>85</v>
      </c>
      <c r="D11" s="64">
        <v>19721</v>
      </c>
      <c r="E11" s="181">
        <f>D11/D17*100</f>
        <v>2.4111004369494485E-2</v>
      </c>
    </row>
    <row r="12" spans="1:6" ht="24" customHeight="1" thickBot="1">
      <c r="A12" s="255" t="s">
        <v>74</v>
      </c>
      <c r="B12" s="255"/>
      <c r="C12" s="247">
        <f>SUM(C9:C11)</f>
        <v>11</v>
      </c>
      <c r="D12" s="139">
        <f>SUM(D9:D11)</f>
        <v>4975142</v>
      </c>
      <c r="E12" s="215">
        <f>D12/D17*100</f>
        <v>6.0826363014479758</v>
      </c>
    </row>
    <row r="13" spans="1:6" ht="24" customHeight="1" thickTop="1" thickBot="1">
      <c r="A13" s="269" t="s">
        <v>72</v>
      </c>
      <c r="B13" s="269"/>
      <c r="C13" s="218">
        <v>64</v>
      </c>
      <c r="D13" s="219">
        <f>D8+D12</f>
        <v>68688325</v>
      </c>
      <c r="E13" s="220">
        <f>D13/D17*100</f>
        <v>83.978728472605709</v>
      </c>
      <c r="F13" s="242"/>
    </row>
    <row r="14" spans="1:6" ht="24" customHeight="1" thickTop="1" thickBot="1">
      <c r="A14" s="263" t="s">
        <v>39</v>
      </c>
      <c r="B14" s="263"/>
      <c r="C14" s="174"/>
      <c r="D14" s="65">
        <v>11057991</v>
      </c>
      <c r="E14" s="221">
        <f>D14/D17*100</f>
        <v>13.519561346728395</v>
      </c>
    </row>
    <row r="15" spans="1:6" ht="24" customHeight="1" thickTop="1" thickBot="1">
      <c r="A15" s="263" t="s">
        <v>126</v>
      </c>
      <c r="B15" s="263"/>
      <c r="C15" s="174"/>
      <c r="D15" s="71">
        <v>2046212</v>
      </c>
      <c r="E15" s="222">
        <f>D15/D17*100</f>
        <v>2.5017101806658917</v>
      </c>
    </row>
    <row r="16" spans="1:6" ht="24" customHeight="1" thickTop="1" thickBot="1">
      <c r="A16" s="264" t="s">
        <v>108</v>
      </c>
      <c r="B16" s="264"/>
      <c r="C16" s="174"/>
      <c r="D16" s="71">
        <f>SUM(D14:D15)</f>
        <v>13104203</v>
      </c>
      <c r="E16" s="222">
        <f>D16/D17*100</f>
        <v>16.021271527394287</v>
      </c>
    </row>
    <row r="17" spans="1:5" ht="26.1" customHeight="1" thickTop="1" thickBot="1">
      <c r="A17" s="268" t="s">
        <v>109</v>
      </c>
      <c r="B17" s="268"/>
      <c r="C17" s="174">
        <v>64</v>
      </c>
      <c r="D17" s="174">
        <f>D13+D16</f>
        <v>81792528</v>
      </c>
      <c r="E17" s="92">
        <f>E13+E16</f>
        <v>100</v>
      </c>
    </row>
    <row r="18" spans="1:5" ht="6.75" customHeight="1" thickTop="1">
      <c r="A18" s="21"/>
      <c r="B18" s="21"/>
      <c r="C18" s="21"/>
      <c r="D18" s="21"/>
      <c r="E18" s="21"/>
    </row>
    <row r="19" spans="1:5" ht="15.75" customHeight="1">
      <c r="A19" s="257" t="s">
        <v>86</v>
      </c>
      <c r="B19" s="257"/>
      <c r="C19" s="123"/>
      <c r="D19" s="123"/>
      <c r="E19" s="19"/>
    </row>
    <row r="20" spans="1:5" ht="15.75" customHeight="1">
      <c r="A20" s="257" t="s">
        <v>111</v>
      </c>
      <c r="B20" s="257"/>
      <c r="C20" s="257"/>
      <c r="D20" s="135"/>
      <c r="E20" s="135"/>
    </row>
    <row r="21" spans="1:5" ht="4.5" customHeight="1">
      <c r="A21" s="136"/>
      <c r="B21" s="136"/>
      <c r="C21" s="136"/>
      <c r="D21" s="135"/>
      <c r="E21" s="135"/>
    </row>
    <row r="22" spans="1:5" ht="1.5" customHeight="1">
      <c r="A22" s="134"/>
      <c r="B22" s="134"/>
      <c r="C22" s="123"/>
      <c r="D22" s="123"/>
      <c r="E22" s="123"/>
    </row>
    <row r="23" spans="1:5" ht="20.25" customHeight="1">
      <c r="A23" s="256" t="s">
        <v>30</v>
      </c>
      <c r="B23" s="256"/>
      <c r="C23" s="256"/>
      <c r="D23" s="256"/>
      <c r="E23" s="256"/>
    </row>
    <row r="24" spans="1:5" ht="5.25" customHeight="1">
      <c r="A24" s="125"/>
      <c r="B24" s="125"/>
      <c r="C24" s="125"/>
      <c r="D24" s="125"/>
      <c r="E24" s="125"/>
    </row>
    <row r="25" spans="1:5" ht="9" customHeight="1">
      <c r="A25" s="125"/>
      <c r="B25" s="125"/>
      <c r="C25" s="125"/>
      <c r="D25" s="125"/>
      <c r="E25" s="125"/>
    </row>
    <row r="26" spans="1:5" ht="16.5" customHeight="1">
      <c r="A26" s="20"/>
      <c r="B26" s="20"/>
      <c r="C26" s="20"/>
      <c r="D26" s="20"/>
      <c r="E26" s="20"/>
    </row>
    <row r="27" spans="1:5" ht="19.5" customHeight="1">
      <c r="A27" s="251" t="s">
        <v>77</v>
      </c>
      <c r="B27" s="251"/>
      <c r="C27" s="251"/>
      <c r="D27" s="153">
        <v>41</v>
      </c>
      <c r="E27" s="153"/>
    </row>
    <row r="28" spans="1:5" ht="18" customHeight="1"/>
    <row r="101" ht="18.95" customHeight="1"/>
  </sheetData>
  <mergeCells count="20">
    <mergeCell ref="A27:C27"/>
    <mergeCell ref="A17:B17"/>
    <mergeCell ref="A13:B13"/>
    <mergeCell ref="A14:B14"/>
    <mergeCell ref="A19:B19"/>
    <mergeCell ref="A2:B2"/>
    <mergeCell ref="A1:E1"/>
    <mergeCell ref="A3:B3"/>
    <mergeCell ref="A4:B4"/>
    <mergeCell ref="A5:B5"/>
    <mergeCell ref="A12:B12"/>
    <mergeCell ref="A23:E23"/>
    <mergeCell ref="A20:C20"/>
    <mergeCell ref="A11:B11"/>
    <mergeCell ref="A6:B6"/>
    <mergeCell ref="A7:B7"/>
    <mergeCell ref="A8:B8"/>
    <mergeCell ref="A10:B10"/>
    <mergeCell ref="A15:B15"/>
    <mergeCell ref="A16:B16"/>
  </mergeCells>
  <printOptions horizontalCentered="1"/>
  <pageMargins left="0.74803149606299202" right="0.74803149606299202" top="0.59055118110236204" bottom="0.196850393700787" header="0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B7DB"/>
  </sheetPr>
  <dimension ref="A1:L96"/>
  <sheetViews>
    <sheetView rightToLeft="1" view="pageBreakPreview" workbookViewId="0">
      <selection activeCell="I14" sqref="I14"/>
    </sheetView>
  </sheetViews>
  <sheetFormatPr defaultRowHeight="12.75"/>
  <cols>
    <col min="1" max="1" width="21.42578125" customWidth="1"/>
    <col min="2" max="2" width="11.5703125" customWidth="1"/>
    <col min="3" max="3" width="11.7109375" customWidth="1"/>
    <col min="4" max="4" width="12" customWidth="1"/>
    <col min="5" max="5" width="14.42578125" customWidth="1"/>
    <col min="6" max="6" width="13.28515625" customWidth="1"/>
    <col min="7" max="7" width="18.5703125" customWidth="1"/>
    <col min="8" max="8" width="13.85546875" customWidth="1"/>
    <col min="9" max="9" width="12.5703125" customWidth="1"/>
    <col min="10" max="10" width="0" hidden="1" customWidth="1"/>
  </cols>
  <sheetData>
    <row r="1" spans="1:12" ht="26.25" customHeight="1">
      <c r="A1" s="249" t="s">
        <v>95</v>
      </c>
      <c r="B1" s="249"/>
      <c r="C1" s="249"/>
      <c r="D1" s="249"/>
      <c r="E1" s="249"/>
      <c r="F1" s="249"/>
      <c r="G1" s="249"/>
      <c r="H1" s="249"/>
      <c r="I1" s="249"/>
    </row>
    <row r="2" spans="1:12" ht="21.75" customHeight="1" thickBot="1">
      <c r="A2" s="150" t="s">
        <v>94</v>
      </c>
      <c r="B2" s="150"/>
      <c r="C2" s="150"/>
      <c r="D2" s="150"/>
      <c r="E2" s="150"/>
      <c r="F2" s="150"/>
      <c r="G2" s="150"/>
      <c r="H2" s="150"/>
      <c r="I2" s="150"/>
    </row>
    <row r="3" spans="1:12" ht="48.75" customHeight="1" thickTop="1">
      <c r="A3" s="188" t="s">
        <v>31</v>
      </c>
      <c r="B3" s="188" t="s">
        <v>37</v>
      </c>
      <c r="C3" s="188" t="s">
        <v>32</v>
      </c>
      <c r="D3" s="188" t="s">
        <v>33</v>
      </c>
      <c r="E3" s="188" t="s">
        <v>49</v>
      </c>
      <c r="F3" s="228" t="s">
        <v>63</v>
      </c>
      <c r="G3" s="188" t="s">
        <v>51</v>
      </c>
      <c r="H3" s="188" t="s">
        <v>50</v>
      </c>
      <c r="I3" s="188" t="s">
        <v>76</v>
      </c>
    </row>
    <row r="4" spans="1:12" ht="26.1" customHeight="1">
      <c r="A4" s="189" t="s">
        <v>46</v>
      </c>
      <c r="B4" s="187">
        <v>8</v>
      </c>
      <c r="C4" s="187">
        <v>31</v>
      </c>
      <c r="D4" s="187">
        <v>25</v>
      </c>
      <c r="E4" s="187">
        <v>610</v>
      </c>
      <c r="F4" s="143">
        <v>7305</v>
      </c>
      <c r="G4" s="143">
        <v>5985</v>
      </c>
      <c r="H4" s="143">
        <v>3002</v>
      </c>
      <c r="I4" s="137">
        <f t="shared" ref="I4:I12" si="0">H4/H$14*100</f>
        <v>32.489177489177493</v>
      </c>
      <c r="J4" s="170">
        <f>H4/7736*100</f>
        <v>38.805584281282322</v>
      </c>
      <c r="L4" s="14" t="s">
        <v>102</v>
      </c>
    </row>
    <row r="5" spans="1:12" ht="26.1" customHeight="1">
      <c r="A5" s="104" t="s">
        <v>62</v>
      </c>
      <c r="B5" s="55">
        <v>31</v>
      </c>
      <c r="C5" s="55">
        <v>192</v>
      </c>
      <c r="D5" s="55">
        <v>176</v>
      </c>
      <c r="E5" s="55">
        <v>292</v>
      </c>
      <c r="F5" s="63">
        <v>14912</v>
      </c>
      <c r="G5" s="63">
        <v>13456</v>
      </c>
      <c r="H5" s="63">
        <v>3981</v>
      </c>
      <c r="I5" s="66">
        <f t="shared" si="0"/>
        <v>43.084415584415588</v>
      </c>
      <c r="J5" s="170">
        <f t="shared" ref="J5:J15" si="1">H5/7736*100</f>
        <v>51.460703205791106</v>
      </c>
    </row>
    <row r="6" spans="1:12" ht="26.1" customHeight="1">
      <c r="A6" s="104" t="s">
        <v>47</v>
      </c>
      <c r="B6" s="55">
        <v>6</v>
      </c>
      <c r="C6" s="55">
        <v>22</v>
      </c>
      <c r="D6" s="55">
        <v>0</v>
      </c>
      <c r="E6" s="55">
        <v>23</v>
      </c>
      <c r="F6" s="63">
        <v>308</v>
      </c>
      <c r="G6" s="63">
        <v>0</v>
      </c>
      <c r="H6" s="63">
        <v>0</v>
      </c>
      <c r="I6" s="66">
        <f t="shared" si="0"/>
        <v>0</v>
      </c>
      <c r="J6" s="170">
        <f t="shared" si="1"/>
        <v>0</v>
      </c>
    </row>
    <row r="7" spans="1:12" ht="26.1" customHeight="1" thickBot="1">
      <c r="A7" s="104" t="s">
        <v>48</v>
      </c>
      <c r="B7" s="55">
        <v>8</v>
      </c>
      <c r="C7" s="55">
        <v>29</v>
      </c>
      <c r="D7" s="55">
        <v>20</v>
      </c>
      <c r="E7" s="55">
        <v>188</v>
      </c>
      <c r="F7" s="63">
        <v>1864</v>
      </c>
      <c r="G7" s="63">
        <v>1265</v>
      </c>
      <c r="H7" s="63">
        <v>291</v>
      </c>
      <c r="I7" s="66">
        <f t="shared" si="0"/>
        <v>3.1493506493506489</v>
      </c>
      <c r="J7" s="170">
        <f t="shared" si="1"/>
        <v>3.7616339193381596</v>
      </c>
    </row>
    <row r="8" spans="1:12" ht="26.1" customHeight="1" thickTop="1" thickBot="1">
      <c r="A8" s="129" t="s">
        <v>73</v>
      </c>
      <c r="B8" s="70">
        <f>SUM(B4:B7)</f>
        <v>53</v>
      </c>
      <c r="C8" s="67">
        <f>SUM(C4:C7)</f>
        <v>274</v>
      </c>
      <c r="D8" s="67">
        <f>SUM(D4:D7)</f>
        <v>221</v>
      </c>
      <c r="E8" s="174"/>
      <c r="F8" s="68">
        <f>SUM(F4:F7)</f>
        <v>24389</v>
      </c>
      <c r="G8" s="68">
        <f>SUM(G4:G7)</f>
        <v>20706</v>
      </c>
      <c r="H8" s="68">
        <f>SUM(H4:H7)</f>
        <v>7274</v>
      </c>
      <c r="I8" s="69">
        <f t="shared" si="0"/>
        <v>78.722943722943725</v>
      </c>
      <c r="J8" s="170">
        <f t="shared" si="1"/>
        <v>94.027921406411579</v>
      </c>
    </row>
    <row r="9" spans="1:12" ht="26.1" customHeight="1" thickTop="1">
      <c r="A9" s="124" t="s">
        <v>64</v>
      </c>
      <c r="B9" s="55">
        <v>11</v>
      </c>
      <c r="C9" s="128">
        <v>95</v>
      </c>
      <c r="D9" s="55">
        <v>64</v>
      </c>
      <c r="E9" s="55">
        <v>23</v>
      </c>
      <c r="F9" s="63">
        <v>2011</v>
      </c>
      <c r="G9" s="63">
        <v>1387</v>
      </c>
      <c r="H9" s="63">
        <v>566</v>
      </c>
      <c r="I9" s="66">
        <f t="shared" si="0"/>
        <v>6.1255411255411261</v>
      </c>
      <c r="J9" s="170">
        <f t="shared" si="1"/>
        <v>7.3164426059979322</v>
      </c>
    </row>
    <row r="10" spans="1:12" ht="26.1" customHeight="1">
      <c r="A10" s="124" t="s">
        <v>35</v>
      </c>
      <c r="B10" s="22" t="s">
        <v>85</v>
      </c>
      <c r="C10" s="55">
        <v>212</v>
      </c>
      <c r="D10" s="55">
        <v>0</v>
      </c>
      <c r="E10" s="55">
        <v>1.7</v>
      </c>
      <c r="F10" s="55">
        <v>290</v>
      </c>
      <c r="G10" s="55">
        <v>75</v>
      </c>
      <c r="H10" s="55">
        <v>0</v>
      </c>
      <c r="I10" s="66">
        <f t="shared" si="0"/>
        <v>0</v>
      </c>
      <c r="J10" s="170">
        <f t="shared" si="1"/>
        <v>0</v>
      </c>
    </row>
    <row r="11" spans="1:12" ht="26.1" customHeight="1" thickBot="1">
      <c r="A11" s="124" t="s">
        <v>38</v>
      </c>
      <c r="B11" s="22" t="s">
        <v>85</v>
      </c>
      <c r="C11" s="22" t="s">
        <v>85</v>
      </c>
      <c r="D11" s="22" t="s">
        <v>85</v>
      </c>
      <c r="E11" s="22" t="s">
        <v>85</v>
      </c>
      <c r="F11" s="22" t="s">
        <v>85</v>
      </c>
      <c r="G11" s="22" t="s">
        <v>85</v>
      </c>
      <c r="H11" s="55">
        <v>2</v>
      </c>
      <c r="I11" s="66">
        <f t="shared" si="0"/>
        <v>2.1645021645021644E-2</v>
      </c>
      <c r="J11" s="170">
        <f t="shared" si="1"/>
        <v>2.5853154084798349E-2</v>
      </c>
    </row>
    <row r="12" spans="1:12" ht="26.1" customHeight="1" thickTop="1" thickBot="1">
      <c r="A12" s="129" t="s">
        <v>74</v>
      </c>
      <c r="B12" s="70">
        <f>SUM(B9:B11)</f>
        <v>11</v>
      </c>
      <c r="C12" s="72">
        <f>SUM(C9:C11)</f>
        <v>307</v>
      </c>
      <c r="D12" s="72">
        <f>SUM(D9:D11)</f>
        <v>64</v>
      </c>
      <c r="E12" s="174"/>
      <c r="F12" s="68">
        <f>SUM(F9:F11)</f>
        <v>2301</v>
      </c>
      <c r="G12" s="68">
        <f>SUM(G9:G11)</f>
        <v>1462</v>
      </c>
      <c r="H12" s="68">
        <f>SUM(H9:H11)</f>
        <v>568</v>
      </c>
      <c r="I12" s="69">
        <f t="shared" si="0"/>
        <v>6.1471861471861473</v>
      </c>
      <c r="J12" s="170">
        <f t="shared" si="1"/>
        <v>7.3422957600827301</v>
      </c>
    </row>
    <row r="13" spans="1:12" ht="26.1" customHeight="1" thickTop="1" thickBot="1">
      <c r="A13" s="225" t="s">
        <v>110</v>
      </c>
      <c r="B13" s="218"/>
      <c r="C13" s="223"/>
      <c r="D13" s="223"/>
      <c r="E13" s="174"/>
      <c r="F13" s="224"/>
      <c r="G13" s="224"/>
      <c r="H13" s="226">
        <v>1398</v>
      </c>
      <c r="I13" s="69">
        <f>H13/H14*100</f>
        <v>15.129870129870129</v>
      </c>
      <c r="J13" s="170"/>
    </row>
    <row r="14" spans="1:12" ht="26.1" customHeight="1" thickTop="1" thickBot="1">
      <c r="A14" s="176" t="s">
        <v>71</v>
      </c>
      <c r="B14" s="174">
        <f>B8+B12</f>
        <v>64</v>
      </c>
      <c r="C14" s="174">
        <f>C8+C12</f>
        <v>581</v>
      </c>
      <c r="D14" s="174">
        <f>D8+D12</f>
        <v>285</v>
      </c>
      <c r="E14" s="174"/>
      <c r="F14" s="174">
        <f>F8+F12</f>
        <v>26690</v>
      </c>
      <c r="G14" s="174">
        <f>G8+G12</f>
        <v>22168</v>
      </c>
      <c r="H14" s="174">
        <f>H8+H12+H13</f>
        <v>9240</v>
      </c>
      <c r="I14" s="177">
        <f>I8+I12+I13</f>
        <v>100</v>
      </c>
      <c r="J14" s="170">
        <f t="shared" si="1"/>
        <v>119.44157187176836</v>
      </c>
      <c r="K14" s="23"/>
    </row>
    <row r="15" spans="1:12" s="131" customFormat="1" ht="8.25" customHeight="1" thickTop="1">
      <c r="A15" s="123"/>
      <c r="B15" s="123"/>
      <c r="C15" s="123"/>
      <c r="D15" s="123"/>
      <c r="E15" s="123"/>
      <c r="F15" s="123"/>
      <c r="G15" s="123"/>
      <c r="H15" s="123"/>
      <c r="I15" s="123"/>
      <c r="J15" s="170">
        <f t="shared" si="1"/>
        <v>0</v>
      </c>
      <c r="K15" s="130"/>
    </row>
    <row r="16" spans="1:12" s="131" customFormat="1" ht="17.25" customHeight="1">
      <c r="A16" s="257" t="s">
        <v>86</v>
      </c>
      <c r="B16" s="257"/>
      <c r="C16" s="123"/>
      <c r="D16" s="123"/>
      <c r="E16" s="123"/>
      <c r="F16" s="123"/>
      <c r="G16" s="123"/>
      <c r="H16" s="132"/>
      <c r="I16" s="123"/>
    </row>
    <row r="17" spans="1:9" ht="13.5" customHeight="1">
      <c r="C17" s="271"/>
      <c r="D17" s="271"/>
      <c r="E17" s="271" t="s">
        <v>102</v>
      </c>
      <c r="F17" s="271"/>
      <c r="G17" s="271"/>
      <c r="H17" s="271"/>
      <c r="I17" s="19"/>
    </row>
    <row r="18" spans="1:9" ht="17.25" customHeight="1">
      <c r="A18" s="256" t="s">
        <v>30</v>
      </c>
      <c r="B18" s="256"/>
      <c r="C18" s="256"/>
      <c r="D18" s="256"/>
      <c r="E18" s="256"/>
      <c r="F18" s="256"/>
      <c r="G18" s="133"/>
      <c r="H18" s="133"/>
      <c r="I18" s="19"/>
    </row>
    <row r="19" spans="1:9" ht="19.5" customHeight="1">
      <c r="A19" s="121"/>
      <c r="B19" s="121"/>
      <c r="C19" s="121"/>
      <c r="D19" s="121"/>
      <c r="E19" s="121"/>
      <c r="F19" s="121"/>
      <c r="G19" s="121"/>
      <c r="H19" s="121"/>
      <c r="I19" s="121"/>
    </row>
    <row r="20" spans="1:9" ht="20.25" customHeight="1"/>
    <row r="21" spans="1:9" ht="24" customHeight="1">
      <c r="A21" s="20"/>
      <c r="B21" s="45"/>
      <c r="C21" s="20"/>
      <c r="D21" s="20"/>
      <c r="E21" s="20"/>
      <c r="F21" s="20"/>
      <c r="G21" s="20"/>
      <c r="H21" s="20"/>
      <c r="I21" s="20"/>
    </row>
    <row r="22" spans="1:9" ht="19.5" customHeight="1">
      <c r="A22" s="20"/>
      <c r="B22" s="45"/>
      <c r="C22" s="20"/>
      <c r="D22" s="20"/>
      <c r="E22" s="20"/>
      <c r="F22" s="20"/>
      <c r="G22" s="20"/>
      <c r="H22" s="20"/>
      <c r="I22" s="20"/>
    </row>
    <row r="23" spans="1:9" ht="20.25" customHeight="1">
      <c r="A23" s="251" t="s">
        <v>77</v>
      </c>
      <c r="B23" s="251"/>
      <c r="C23" s="251"/>
      <c r="D23" s="270">
        <v>42</v>
      </c>
      <c r="E23" s="270"/>
      <c r="F23" s="270"/>
      <c r="G23" s="270"/>
      <c r="H23" s="270"/>
      <c r="I23" s="270"/>
    </row>
    <row r="96" ht="18.95" customHeight="1"/>
  </sheetData>
  <mergeCells count="8">
    <mergeCell ref="A1:I1"/>
    <mergeCell ref="A23:C23"/>
    <mergeCell ref="D23:I23"/>
    <mergeCell ref="A16:B16"/>
    <mergeCell ref="C17:D17"/>
    <mergeCell ref="E17:F17"/>
    <mergeCell ref="G17:H17"/>
    <mergeCell ref="A18:F18"/>
  </mergeCells>
  <printOptions horizontalCentered="1"/>
  <pageMargins left="0.74803149606299213" right="0.74803149606299213" top="0.59055118110236227" bottom="0.19685039370078741" header="0" footer="0.2362204724409449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B7DB"/>
  </sheetPr>
  <dimension ref="A1:T28"/>
  <sheetViews>
    <sheetView rightToLeft="1" view="pageBreakPreview" topLeftCell="A2" zoomScaleSheetLayoutView="100" workbookViewId="0">
      <selection activeCell="G17" sqref="G17"/>
    </sheetView>
  </sheetViews>
  <sheetFormatPr defaultRowHeight="12.75"/>
  <cols>
    <col min="1" max="1" width="1.42578125" customWidth="1"/>
    <col min="2" max="2" width="11.28515625" style="12" customWidth="1"/>
    <col min="3" max="3" width="11" style="12" customWidth="1"/>
    <col min="4" max="4" width="12.7109375" style="12" customWidth="1"/>
    <col min="5" max="5" width="11.7109375" style="12" customWidth="1"/>
    <col min="6" max="6" width="6.85546875" style="12" customWidth="1"/>
    <col min="7" max="7" width="11.7109375" style="12" customWidth="1"/>
    <col min="8" max="8" width="6.85546875" style="12" customWidth="1"/>
    <col min="9" max="9" width="11.7109375" style="12" customWidth="1"/>
    <col min="10" max="10" width="6.85546875" style="12" customWidth="1"/>
    <col min="11" max="11" width="11.7109375" style="12" customWidth="1"/>
    <col min="12" max="12" width="6.7109375" style="12" customWidth="1"/>
    <col min="13" max="13" width="9.85546875" style="12" customWidth="1"/>
    <col min="14" max="14" width="6.28515625" style="12" customWidth="1"/>
    <col min="15" max="15" width="11.140625" style="12" customWidth="1"/>
    <col min="16" max="16" width="6.7109375" style="12" customWidth="1"/>
    <col min="17" max="17" width="11.7109375" customWidth="1"/>
  </cols>
  <sheetData>
    <row r="1" spans="1:20" ht="27" customHeight="1">
      <c r="B1" s="277" t="s">
        <v>93</v>
      </c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</row>
    <row r="2" spans="1:20" ht="21.75" customHeight="1" thickBot="1">
      <c r="B2" s="151" t="s">
        <v>92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</row>
    <row r="3" spans="1:20" ht="26.25" customHeight="1" thickTop="1">
      <c r="B3" s="272" t="s">
        <v>20</v>
      </c>
      <c r="C3" s="272" t="s">
        <v>2</v>
      </c>
      <c r="D3" s="272" t="s">
        <v>112</v>
      </c>
      <c r="E3" s="278" t="s">
        <v>29</v>
      </c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</row>
    <row r="4" spans="1:20" ht="24" customHeight="1">
      <c r="B4" s="273"/>
      <c r="C4" s="273"/>
      <c r="D4" s="273"/>
      <c r="E4" s="200" t="s">
        <v>65</v>
      </c>
      <c r="F4" s="200" t="s">
        <v>28</v>
      </c>
      <c r="G4" s="200" t="s">
        <v>66</v>
      </c>
      <c r="H4" s="200" t="s">
        <v>28</v>
      </c>
      <c r="I4" s="200" t="s">
        <v>67</v>
      </c>
      <c r="J4" s="200" t="s">
        <v>28</v>
      </c>
      <c r="K4" s="200" t="s">
        <v>68</v>
      </c>
      <c r="L4" s="200" t="s">
        <v>28</v>
      </c>
      <c r="M4" s="200" t="s">
        <v>69</v>
      </c>
      <c r="N4" s="200" t="s">
        <v>28</v>
      </c>
      <c r="O4" s="200" t="s">
        <v>104</v>
      </c>
      <c r="P4" s="200" t="s">
        <v>28</v>
      </c>
      <c r="Q4" s="231" t="s">
        <v>114</v>
      </c>
      <c r="R4" s="232"/>
      <c r="S4" s="231" t="s">
        <v>113</v>
      </c>
    </row>
    <row r="5" spans="1:20" ht="21.95" customHeight="1">
      <c r="B5" s="280" t="s">
        <v>19</v>
      </c>
      <c r="C5" s="201" t="s">
        <v>21</v>
      </c>
      <c r="D5" s="60">
        <v>4053935</v>
      </c>
      <c r="E5" s="57">
        <v>1576823</v>
      </c>
      <c r="F5" s="105">
        <f t="shared" ref="F5:F22" si="0">E5/D5*100</f>
        <v>38.89610958241807</v>
      </c>
      <c r="G5" s="158">
        <v>512493</v>
      </c>
      <c r="H5" s="109">
        <f t="shared" ref="H5:H22" si="1">G5/D5*100</f>
        <v>12.641865249442825</v>
      </c>
      <c r="I5" s="163">
        <v>1550724</v>
      </c>
      <c r="J5" s="109">
        <f t="shared" ref="J5:J22" si="2">I5/D5*100</f>
        <v>38.252315342993903</v>
      </c>
      <c r="K5" s="163">
        <v>34796</v>
      </c>
      <c r="L5" s="109">
        <f>K5/D5*100</f>
        <v>0.85832653952271054</v>
      </c>
      <c r="M5" s="163">
        <v>330439</v>
      </c>
      <c r="N5" s="120">
        <f>M5/D5*100</f>
        <v>8.1510680363646681</v>
      </c>
      <c r="O5" s="163">
        <v>48660</v>
      </c>
      <c r="P5" s="120">
        <f>O5/D5*100</f>
        <v>1.2003152492578197</v>
      </c>
      <c r="Q5" s="233">
        <f>O5+M5+K5+I5+G5+E5</f>
        <v>4053935</v>
      </c>
      <c r="R5" s="232"/>
      <c r="S5" s="234">
        <f>P5+N5+L5+J5+H5+F5</f>
        <v>100</v>
      </c>
      <c r="T5" s="170"/>
    </row>
    <row r="6" spans="1:20" ht="21.95" customHeight="1">
      <c r="B6" s="281"/>
      <c r="C6" s="204" t="s">
        <v>22</v>
      </c>
      <c r="D6" s="58">
        <v>6615021</v>
      </c>
      <c r="E6" s="58">
        <v>2907351</v>
      </c>
      <c r="F6" s="106">
        <f t="shared" si="0"/>
        <v>43.950744827567441</v>
      </c>
      <c r="G6" s="159">
        <v>729355</v>
      </c>
      <c r="H6" s="109">
        <f t="shared" si="1"/>
        <v>11.025739751997763</v>
      </c>
      <c r="I6" s="163">
        <v>2353693</v>
      </c>
      <c r="J6" s="109">
        <f t="shared" si="2"/>
        <v>35.581035948336371</v>
      </c>
      <c r="K6" s="159">
        <v>57305</v>
      </c>
      <c r="L6" s="109">
        <f t="shared" ref="L6:L18" si="3">K6/D6*100</f>
        <v>0.86628598760306286</v>
      </c>
      <c r="M6" s="159">
        <v>422609</v>
      </c>
      <c r="N6" s="113">
        <f>M6/D6*100</f>
        <v>6.3886267330065918</v>
      </c>
      <c r="O6" s="159">
        <v>144708</v>
      </c>
      <c r="P6" s="113">
        <f>O6/D6*100</f>
        <v>2.1875667514887707</v>
      </c>
      <c r="Q6" s="233">
        <f t="shared" ref="Q6:Q22" si="4">O6+M6+K6+I6+G6+E6</f>
        <v>6615021</v>
      </c>
      <c r="R6" s="232"/>
      <c r="S6" s="234">
        <f t="shared" ref="S6:S22" si="5">P6+N6+L6+J6+H6+F6</f>
        <v>100</v>
      </c>
    </row>
    <row r="7" spans="1:20" ht="21.95" customHeight="1">
      <c r="B7" s="282"/>
      <c r="C7" s="202" t="s">
        <v>23</v>
      </c>
      <c r="D7" s="61">
        <v>2968836</v>
      </c>
      <c r="E7" s="59">
        <v>1973311</v>
      </c>
      <c r="F7" s="107">
        <f t="shared" si="0"/>
        <v>66.467497699435057</v>
      </c>
      <c r="G7" s="160">
        <v>353164</v>
      </c>
      <c r="H7" s="109">
        <f t="shared" si="1"/>
        <v>11.895705926497792</v>
      </c>
      <c r="I7" s="160">
        <v>418717</v>
      </c>
      <c r="J7" s="105">
        <f t="shared" si="2"/>
        <v>14.103743015781269</v>
      </c>
      <c r="K7" s="160">
        <v>11296</v>
      </c>
      <c r="L7" s="109">
        <f t="shared" si="3"/>
        <v>0.38048582003182396</v>
      </c>
      <c r="M7" s="160">
        <v>26749</v>
      </c>
      <c r="N7" s="114">
        <f>M7/D7*100</f>
        <v>0.90099284702826288</v>
      </c>
      <c r="O7" s="160">
        <v>185600</v>
      </c>
      <c r="P7" s="114">
        <f>O7/D7*100</f>
        <v>6.2516083744605631</v>
      </c>
      <c r="Q7" s="233">
        <f t="shared" si="4"/>
        <v>2968837</v>
      </c>
      <c r="R7" s="232"/>
      <c r="S7" s="234">
        <f t="shared" si="5"/>
        <v>100.00003368323476</v>
      </c>
    </row>
    <row r="8" spans="1:20" ht="21.95" customHeight="1">
      <c r="B8" s="274" t="s">
        <v>24</v>
      </c>
      <c r="C8" s="203" t="s">
        <v>3</v>
      </c>
      <c r="D8" s="195" t="s">
        <v>85</v>
      </c>
      <c r="E8" s="195" t="s">
        <v>85</v>
      </c>
      <c r="F8" s="195" t="s">
        <v>85</v>
      </c>
      <c r="G8" s="195" t="s">
        <v>85</v>
      </c>
      <c r="H8" s="195" t="s">
        <v>85</v>
      </c>
      <c r="I8" s="195" t="s">
        <v>85</v>
      </c>
      <c r="J8" s="195" t="s">
        <v>85</v>
      </c>
      <c r="K8" s="195" t="s">
        <v>85</v>
      </c>
      <c r="L8" s="195" t="s">
        <v>85</v>
      </c>
      <c r="M8" s="195" t="s">
        <v>85</v>
      </c>
      <c r="N8" s="195" t="s">
        <v>85</v>
      </c>
      <c r="O8" s="195" t="s">
        <v>85</v>
      </c>
      <c r="P8" s="195" t="s">
        <v>85</v>
      </c>
      <c r="Q8" s="233"/>
      <c r="R8" s="232"/>
      <c r="S8" s="234"/>
    </row>
    <row r="9" spans="1:20" ht="21.95" customHeight="1">
      <c r="B9" s="275"/>
      <c r="C9" s="204" t="s">
        <v>4</v>
      </c>
      <c r="D9" s="58">
        <v>1802008</v>
      </c>
      <c r="E9" s="58">
        <v>682929</v>
      </c>
      <c r="F9" s="106">
        <f t="shared" si="0"/>
        <v>37.898222427425402</v>
      </c>
      <c r="G9" s="159">
        <v>137358</v>
      </c>
      <c r="H9" s="106">
        <f t="shared" si="1"/>
        <v>7.6224966814797721</v>
      </c>
      <c r="I9" s="159">
        <v>182335</v>
      </c>
      <c r="J9" s="106">
        <f t="shared" si="2"/>
        <v>10.118434546350516</v>
      </c>
      <c r="K9" s="159">
        <v>8529</v>
      </c>
      <c r="L9" s="106">
        <f t="shared" si="3"/>
        <v>0.47330533493746979</v>
      </c>
      <c r="M9" s="159">
        <v>501394</v>
      </c>
      <c r="N9" s="113">
        <f t="shared" ref="N9" si="6">M9/D9*100</f>
        <v>27.824182800520308</v>
      </c>
      <c r="O9" s="159">
        <v>289463</v>
      </c>
      <c r="P9" s="113">
        <f>O9/D9*100</f>
        <v>16.06335820928653</v>
      </c>
      <c r="Q9" s="233">
        <f t="shared" si="4"/>
        <v>1802008</v>
      </c>
      <c r="R9" s="232"/>
      <c r="S9" s="234">
        <f t="shared" si="5"/>
        <v>100</v>
      </c>
    </row>
    <row r="10" spans="1:20" ht="21.95" customHeight="1">
      <c r="B10" s="286"/>
      <c r="C10" s="205" t="s">
        <v>5</v>
      </c>
      <c r="D10" s="61">
        <v>226677</v>
      </c>
      <c r="E10" s="61">
        <v>152945</v>
      </c>
      <c r="F10" s="107">
        <f t="shared" si="0"/>
        <v>67.472659334647972</v>
      </c>
      <c r="G10" s="162">
        <v>8867</v>
      </c>
      <c r="H10" s="105">
        <f t="shared" si="1"/>
        <v>3.9117334356816089</v>
      </c>
      <c r="I10" s="162">
        <v>17851</v>
      </c>
      <c r="J10" s="107">
        <f t="shared" si="2"/>
        <v>7.8750821653718734</v>
      </c>
      <c r="K10" s="162">
        <v>844</v>
      </c>
      <c r="L10" s="105">
        <f t="shared" si="3"/>
        <v>0.37233596703679683</v>
      </c>
      <c r="M10" s="162">
        <v>46170</v>
      </c>
      <c r="N10" s="114">
        <f>M10/D10*100</f>
        <v>20.368189097261745</v>
      </c>
      <c r="O10" s="162">
        <v>0</v>
      </c>
      <c r="P10" s="199">
        <f>O10/D10*100</f>
        <v>0</v>
      </c>
      <c r="Q10" s="233">
        <f t="shared" si="4"/>
        <v>226677</v>
      </c>
      <c r="R10" s="232"/>
      <c r="S10" s="234">
        <f t="shared" si="5"/>
        <v>100</v>
      </c>
    </row>
    <row r="11" spans="1:20" ht="21.95" customHeight="1">
      <c r="A11" s="239"/>
      <c r="B11" s="283" t="s">
        <v>25</v>
      </c>
      <c r="C11" s="203" t="s">
        <v>8</v>
      </c>
      <c r="D11" s="60">
        <v>2518808</v>
      </c>
      <c r="E11" s="60">
        <v>1625033</v>
      </c>
      <c r="F11" s="105">
        <f>E11/D11*100</f>
        <v>64.515953578041675</v>
      </c>
      <c r="G11" s="161">
        <v>100986</v>
      </c>
      <c r="H11" s="110">
        <f>G11/D11*100</f>
        <v>4.0092774042324777</v>
      </c>
      <c r="I11" s="161">
        <v>560864</v>
      </c>
      <c r="J11" s="109">
        <f t="shared" si="2"/>
        <v>22.2670406001569</v>
      </c>
      <c r="K11" s="161">
        <v>42387</v>
      </c>
      <c r="L11" s="111">
        <f t="shared" si="3"/>
        <v>1.6828198100053675</v>
      </c>
      <c r="M11" s="159">
        <v>103893</v>
      </c>
      <c r="N11" s="120">
        <f>M11/D11*100</f>
        <v>4.1246891386719433</v>
      </c>
      <c r="O11" s="159">
        <v>85645</v>
      </c>
      <c r="P11" s="120">
        <f>O11/D11*100</f>
        <v>3.4002194688916347</v>
      </c>
      <c r="Q11" s="233">
        <f t="shared" si="4"/>
        <v>2518808</v>
      </c>
      <c r="R11" s="232"/>
      <c r="S11" s="234">
        <f>P11+N11+L11+J11+H11+F11</f>
        <v>100</v>
      </c>
    </row>
    <row r="12" spans="1:20" s="230" customFormat="1" ht="21.95" customHeight="1">
      <c r="A12" s="239"/>
      <c r="B12" s="284"/>
      <c r="C12" s="237" t="s">
        <v>7</v>
      </c>
      <c r="D12" s="159">
        <v>1920204</v>
      </c>
      <c r="E12" s="159">
        <v>953284</v>
      </c>
      <c r="F12" s="169">
        <f>E12/D12*100</f>
        <v>49.644933559142672</v>
      </c>
      <c r="G12" s="159">
        <v>206653</v>
      </c>
      <c r="H12" s="169">
        <f>G12/D12*100</f>
        <v>10.762033617261499</v>
      </c>
      <c r="I12" s="159">
        <v>559562</v>
      </c>
      <c r="J12" s="238">
        <f>I12/D12*100</f>
        <v>29.140757961133296</v>
      </c>
      <c r="K12" s="159">
        <v>10343</v>
      </c>
      <c r="L12" s="238">
        <f>K12/D12*100</f>
        <v>0.53864068609376914</v>
      </c>
      <c r="M12" s="159">
        <v>137866</v>
      </c>
      <c r="N12" s="169">
        <f>M12/D12*100</f>
        <v>7.1797579840475283</v>
      </c>
      <c r="O12" s="159">
        <v>52496</v>
      </c>
      <c r="P12" s="169">
        <f>O12/D12*100</f>
        <v>2.7338761923212327</v>
      </c>
      <c r="Q12" s="233">
        <f t="shared" si="4"/>
        <v>1920204</v>
      </c>
      <c r="R12" s="235"/>
      <c r="S12" s="236">
        <f>F12+H12+J12+L12+N12+P12</f>
        <v>100</v>
      </c>
    </row>
    <row r="13" spans="1:20" ht="21.95" customHeight="1">
      <c r="A13" s="239"/>
      <c r="B13" s="284"/>
      <c r="C13" s="204" t="s">
        <v>6</v>
      </c>
      <c r="D13" s="58">
        <v>2138651</v>
      </c>
      <c r="E13" s="58">
        <v>1134444</v>
      </c>
      <c r="F13" s="106">
        <f t="shared" si="0"/>
        <v>53.044839948172942</v>
      </c>
      <c r="G13" s="159">
        <v>196154</v>
      </c>
      <c r="H13" s="106">
        <f t="shared" si="1"/>
        <v>9.171856464659264</v>
      </c>
      <c r="I13" s="159">
        <v>634724</v>
      </c>
      <c r="J13" s="109">
        <f t="shared" si="2"/>
        <v>29.678708681313594</v>
      </c>
      <c r="K13" s="159">
        <v>32607</v>
      </c>
      <c r="L13" s="109">
        <f t="shared" si="3"/>
        <v>1.5246526899433335</v>
      </c>
      <c r="M13" s="159">
        <v>115301</v>
      </c>
      <c r="N13" s="113">
        <f t="shared" ref="N13:N22" si="7">M13/D13*100</f>
        <v>5.3912957280079823</v>
      </c>
      <c r="O13" s="159">
        <v>25421</v>
      </c>
      <c r="P13" s="113">
        <f t="shared" ref="P13:P21" si="8">O13/D13*100</f>
        <v>1.1886464879028884</v>
      </c>
      <c r="Q13" s="233">
        <f t="shared" si="4"/>
        <v>2138651</v>
      </c>
      <c r="R13" s="232"/>
      <c r="S13" s="234">
        <f t="shared" si="5"/>
        <v>100</v>
      </c>
    </row>
    <row r="14" spans="1:20" ht="21.95" customHeight="1">
      <c r="A14" s="239"/>
      <c r="B14" s="285"/>
      <c r="C14" s="206" t="s">
        <v>9</v>
      </c>
      <c r="D14" s="57">
        <v>1742015</v>
      </c>
      <c r="E14" s="57">
        <v>993748</v>
      </c>
      <c r="F14" s="108">
        <f t="shared" si="0"/>
        <v>57.045892256955312</v>
      </c>
      <c r="G14" s="158">
        <v>68107</v>
      </c>
      <c r="H14" s="105">
        <f t="shared" si="1"/>
        <v>3.9096678272001104</v>
      </c>
      <c r="I14" s="158">
        <v>498678</v>
      </c>
      <c r="J14" s="105">
        <f t="shared" si="2"/>
        <v>28.626504364198929</v>
      </c>
      <c r="K14" s="158">
        <v>52361</v>
      </c>
      <c r="L14" s="105">
        <f t="shared" si="3"/>
        <v>3.0057720513313608</v>
      </c>
      <c r="M14" s="158">
        <v>91911</v>
      </c>
      <c r="N14" s="112">
        <f t="shared" si="7"/>
        <v>5.2761313765954938</v>
      </c>
      <c r="O14" s="158">
        <v>37210</v>
      </c>
      <c r="P14" s="113">
        <f t="shared" si="8"/>
        <v>2.1360321237187967</v>
      </c>
      <c r="Q14" s="233">
        <f t="shared" si="4"/>
        <v>1742015</v>
      </c>
      <c r="R14" s="232"/>
      <c r="S14" s="234">
        <f t="shared" si="5"/>
        <v>100</v>
      </c>
    </row>
    <row r="15" spans="1:20" ht="21.95" customHeight="1">
      <c r="B15" s="274" t="s">
        <v>26</v>
      </c>
      <c r="C15" s="203" t="s">
        <v>103</v>
      </c>
      <c r="D15" s="196" t="s">
        <v>85</v>
      </c>
      <c r="E15" s="196" t="s">
        <v>85</v>
      </c>
      <c r="F15" s="195" t="s">
        <v>85</v>
      </c>
      <c r="G15" s="195" t="s">
        <v>85</v>
      </c>
      <c r="H15" s="195" t="s">
        <v>85</v>
      </c>
      <c r="I15" s="195" t="s">
        <v>85</v>
      </c>
      <c r="J15" s="195" t="s">
        <v>85</v>
      </c>
      <c r="K15" s="195" t="s">
        <v>85</v>
      </c>
      <c r="L15" s="195" t="s">
        <v>85</v>
      </c>
      <c r="M15" s="195" t="s">
        <v>85</v>
      </c>
      <c r="N15" s="195" t="s">
        <v>85</v>
      </c>
      <c r="O15" s="195" t="s">
        <v>85</v>
      </c>
      <c r="P15" s="195" t="s">
        <v>85</v>
      </c>
      <c r="Q15" s="233"/>
      <c r="R15" s="232"/>
      <c r="S15" s="234"/>
    </row>
    <row r="16" spans="1:20" ht="21.95" customHeight="1">
      <c r="B16" s="275"/>
      <c r="C16" s="207" t="s">
        <v>11</v>
      </c>
      <c r="D16" s="167">
        <v>1771738</v>
      </c>
      <c r="E16" s="167">
        <v>1079200</v>
      </c>
      <c r="F16" s="106">
        <f t="shared" si="0"/>
        <v>60.911940704551128</v>
      </c>
      <c r="G16" s="159">
        <v>60110</v>
      </c>
      <c r="H16" s="106">
        <f t="shared" si="1"/>
        <v>3.3927138211180208</v>
      </c>
      <c r="I16" s="159">
        <v>295222</v>
      </c>
      <c r="J16" s="106">
        <f t="shared" si="2"/>
        <v>16.662847441325976</v>
      </c>
      <c r="K16" s="159">
        <v>50396</v>
      </c>
      <c r="L16" s="106">
        <f t="shared" si="3"/>
        <v>2.8444386246724971</v>
      </c>
      <c r="M16" s="159">
        <v>54029</v>
      </c>
      <c r="N16" s="113">
        <f t="shared" si="7"/>
        <v>3.049491516239986</v>
      </c>
      <c r="O16" s="159">
        <v>232781</v>
      </c>
      <c r="P16" s="113">
        <f t="shared" si="8"/>
        <v>13.138567892092398</v>
      </c>
      <c r="Q16" s="248">
        <f t="shared" si="4"/>
        <v>1771738</v>
      </c>
      <c r="R16" s="232"/>
      <c r="S16" s="234">
        <f t="shared" si="5"/>
        <v>100.00000000000001</v>
      </c>
    </row>
    <row r="17" spans="2:19" ht="21.95" customHeight="1">
      <c r="B17" s="286"/>
      <c r="C17" s="205" t="s">
        <v>12</v>
      </c>
      <c r="D17" s="61">
        <v>2198215</v>
      </c>
      <c r="E17" s="61">
        <v>1295714</v>
      </c>
      <c r="F17" s="107">
        <f t="shared" si="0"/>
        <v>58.943915859003781</v>
      </c>
      <c r="G17" s="162">
        <v>89579</v>
      </c>
      <c r="H17" s="105">
        <f t="shared" si="1"/>
        <v>4.0750790982683682</v>
      </c>
      <c r="I17" s="162">
        <v>197476</v>
      </c>
      <c r="J17" s="107">
        <f t="shared" si="2"/>
        <v>8.9834706796196002</v>
      </c>
      <c r="K17" s="162">
        <v>190285</v>
      </c>
      <c r="L17" s="105">
        <f t="shared" si="3"/>
        <v>8.6563416226347289</v>
      </c>
      <c r="M17" s="162">
        <v>70902</v>
      </c>
      <c r="N17" s="114">
        <f t="shared" si="7"/>
        <v>3.2254351826368213</v>
      </c>
      <c r="O17" s="162">
        <v>354259</v>
      </c>
      <c r="P17" s="199">
        <f t="shared" si="8"/>
        <v>16.115757557836698</v>
      </c>
      <c r="Q17" s="233">
        <f t="shared" si="4"/>
        <v>2198215</v>
      </c>
      <c r="R17" s="232"/>
      <c r="S17" s="234">
        <f t="shared" si="5"/>
        <v>100</v>
      </c>
    </row>
    <row r="18" spans="2:19" ht="21.95" customHeight="1">
      <c r="B18" s="274" t="s">
        <v>27</v>
      </c>
      <c r="C18" s="203" t="s">
        <v>13</v>
      </c>
      <c r="D18" s="60">
        <v>7741159</v>
      </c>
      <c r="E18" s="60">
        <v>1796192</v>
      </c>
      <c r="F18" s="105">
        <f t="shared" si="0"/>
        <v>23.2031405116469</v>
      </c>
      <c r="G18" s="161">
        <v>294666</v>
      </c>
      <c r="H18" s="110">
        <f t="shared" si="1"/>
        <v>3.8064842745123824</v>
      </c>
      <c r="I18" s="161">
        <v>1607025</v>
      </c>
      <c r="J18" s="109">
        <f t="shared" si="2"/>
        <v>20.759488340182653</v>
      </c>
      <c r="K18" s="161">
        <v>23894</v>
      </c>
      <c r="L18" s="110">
        <f t="shared" si="3"/>
        <v>0.30866179082486228</v>
      </c>
      <c r="M18" s="161">
        <v>3922865</v>
      </c>
      <c r="N18" s="112">
        <f t="shared" si="7"/>
        <v>50.675422117024084</v>
      </c>
      <c r="O18" s="161">
        <v>96517</v>
      </c>
      <c r="P18" s="120">
        <f t="shared" si="8"/>
        <v>1.2468029658091251</v>
      </c>
      <c r="Q18" s="233">
        <f t="shared" si="4"/>
        <v>7741159</v>
      </c>
      <c r="R18" s="232"/>
      <c r="S18" s="234">
        <f t="shared" si="5"/>
        <v>100</v>
      </c>
    </row>
    <row r="19" spans="2:19" ht="21.95" customHeight="1">
      <c r="B19" s="275"/>
      <c r="C19" s="204" t="s">
        <v>15</v>
      </c>
      <c r="D19" s="58">
        <v>2972767</v>
      </c>
      <c r="E19" s="58">
        <v>1476526</v>
      </c>
      <c r="F19" s="106">
        <f t="shared" si="0"/>
        <v>49.668406572058963</v>
      </c>
      <c r="G19" s="159">
        <v>109407</v>
      </c>
      <c r="H19" s="106">
        <f>G19/D19*100</f>
        <v>3.6803086148359423</v>
      </c>
      <c r="I19" s="159">
        <v>1010997</v>
      </c>
      <c r="J19" s="109">
        <f t="shared" si="2"/>
        <v>34.008618906224406</v>
      </c>
      <c r="K19" s="168">
        <v>22182</v>
      </c>
      <c r="L19" s="169">
        <f>K19/D19*100</f>
        <v>0.74617351443957758</v>
      </c>
      <c r="M19" s="159">
        <v>283852</v>
      </c>
      <c r="N19" s="113">
        <f t="shared" si="7"/>
        <v>9.5484106221577409</v>
      </c>
      <c r="O19" s="159">
        <v>69803</v>
      </c>
      <c r="P19" s="113">
        <f t="shared" si="8"/>
        <v>2.3480817702833758</v>
      </c>
      <c r="Q19" s="233">
        <f t="shared" si="4"/>
        <v>2972767</v>
      </c>
      <c r="R19" s="232"/>
      <c r="S19" s="234">
        <f t="shared" si="5"/>
        <v>100</v>
      </c>
    </row>
    <row r="20" spans="2:19" ht="21.95" customHeight="1">
      <c r="B20" s="275"/>
      <c r="C20" s="206" t="s">
        <v>16</v>
      </c>
      <c r="D20" s="58">
        <v>1979385</v>
      </c>
      <c r="E20" s="58">
        <v>706393</v>
      </c>
      <c r="F20" s="106">
        <f t="shared" si="0"/>
        <v>35.687498894858756</v>
      </c>
      <c r="G20" s="159">
        <v>64094</v>
      </c>
      <c r="H20" s="106">
        <f t="shared" si="1"/>
        <v>3.2380764732480043</v>
      </c>
      <c r="I20" s="159">
        <v>1082579</v>
      </c>
      <c r="J20" s="109">
        <f t="shared" si="2"/>
        <v>54.692694953230422</v>
      </c>
      <c r="K20" s="159">
        <v>42202</v>
      </c>
      <c r="L20" s="109">
        <f>K20/D20*100</f>
        <v>2.1320763772585929</v>
      </c>
      <c r="M20" s="159">
        <v>37727</v>
      </c>
      <c r="N20" s="113">
        <f t="shared" si="7"/>
        <v>1.9059960543300065</v>
      </c>
      <c r="O20" s="159">
        <v>45681</v>
      </c>
      <c r="P20" s="113">
        <f t="shared" si="8"/>
        <v>2.3078380406035208</v>
      </c>
      <c r="Q20" s="233">
        <f t="shared" si="4"/>
        <v>1978676</v>
      </c>
      <c r="R20" s="232"/>
      <c r="S20" s="234">
        <f t="shared" si="5"/>
        <v>99.964180793529295</v>
      </c>
    </row>
    <row r="21" spans="2:19" ht="21.95" customHeight="1">
      <c r="B21" s="275"/>
      <c r="C21" s="206" t="s">
        <v>14</v>
      </c>
      <c r="D21" s="57">
        <v>1385320</v>
      </c>
      <c r="E21" s="57">
        <v>435222</v>
      </c>
      <c r="F21" s="108">
        <f t="shared" si="0"/>
        <v>31.416712384142294</v>
      </c>
      <c r="G21" s="158">
        <v>32553</v>
      </c>
      <c r="H21" s="105">
        <f t="shared" si="1"/>
        <v>2.3498541853145842</v>
      </c>
      <c r="I21" s="158">
        <v>578450</v>
      </c>
      <c r="J21" s="105">
        <f t="shared" si="2"/>
        <v>41.755695434989747</v>
      </c>
      <c r="K21" s="158">
        <v>32995</v>
      </c>
      <c r="L21" s="105">
        <f>K21/D21*100</f>
        <v>2.3817601709352352</v>
      </c>
      <c r="M21" s="158">
        <v>295114</v>
      </c>
      <c r="N21" s="112">
        <f t="shared" si="7"/>
        <v>21.302948055322958</v>
      </c>
      <c r="O21" s="158">
        <v>10986</v>
      </c>
      <c r="P21" s="114">
        <f t="shared" si="8"/>
        <v>0.79302976929518076</v>
      </c>
      <c r="Q21" s="233">
        <f t="shared" si="4"/>
        <v>1385320</v>
      </c>
      <c r="R21" s="232"/>
      <c r="S21" s="234">
        <f t="shared" si="5"/>
        <v>100</v>
      </c>
    </row>
    <row r="22" spans="2:19" ht="21.95" customHeight="1" thickBot="1">
      <c r="B22" s="276" t="s">
        <v>70</v>
      </c>
      <c r="C22" s="276"/>
      <c r="D22" s="190">
        <f>SUM(D5:D21)</f>
        <v>42034739</v>
      </c>
      <c r="E22" s="190">
        <f>SUM(E5:E21)</f>
        <v>18789115</v>
      </c>
      <c r="F22" s="191">
        <f t="shared" si="0"/>
        <v>44.699016687126331</v>
      </c>
      <c r="G22" s="190">
        <f>SUM(G5:G21)</f>
        <v>2963546</v>
      </c>
      <c r="H22" s="191">
        <f t="shared" si="1"/>
        <v>7.050230524804733</v>
      </c>
      <c r="I22" s="190">
        <f>SUM(I5:I21)</f>
        <v>11548897</v>
      </c>
      <c r="J22" s="191">
        <f t="shared" si="2"/>
        <v>27.474649004005947</v>
      </c>
      <c r="K22" s="190">
        <f>SUM(K5:K21)</f>
        <v>612422</v>
      </c>
      <c r="L22" s="191">
        <f>K22/D22*100</f>
        <v>1.4569425541098282</v>
      </c>
      <c r="M22" s="190">
        <f>SUM(M5:M21)</f>
        <v>6440821</v>
      </c>
      <c r="N22" s="191">
        <f t="shared" si="7"/>
        <v>15.322614468951501</v>
      </c>
      <c r="O22" s="190">
        <f>SUM(O5:O21)</f>
        <v>1679230</v>
      </c>
      <c r="P22" s="191">
        <f>O22/D22*100</f>
        <v>3.9948624398500483</v>
      </c>
      <c r="Q22" s="233">
        <f t="shared" si="4"/>
        <v>42034031</v>
      </c>
      <c r="R22" s="232"/>
      <c r="S22" s="234">
        <f t="shared" si="5"/>
        <v>99.998315678848385</v>
      </c>
    </row>
    <row r="23" spans="2:19" ht="7.5" customHeight="1" thickTop="1">
      <c r="B23" s="287" t="s">
        <v>41</v>
      </c>
      <c r="C23" s="287"/>
      <c r="D23" s="287"/>
      <c r="E23" s="287"/>
      <c r="F23" s="287"/>
      <c r="G23" s="287"/>
      <c r="H23" s="287"/>
      <c r="I23" s="287"/>
      <c r="J23" s="287"/>
      <c r="K23" s="287"/>
      <c r="L23" s="287"/>
      <c r="M23" s="287"/>
      <c r="N23" s="287"/>
      <c r="O23"/>
      <c r="P23"/>
    </row>
    <row r="24" spans="2:19" ht="19.5" customHeight="1">
      <c r="B24" s="257" t="s">
        <v>105</v>
      </c>
      <c r="C24" s="257"/>
      <c r="D24" s="257"/>
      <c r="E24" s="257"/>
      <c r="F24" s="257"/>
      <c r="G24" s="257"/>
      <c r="H24" s="257"/>
      <c r="I24" s="257"/>
      <c r="J24" s="257"/>
      <c r="K24" s="257"/>
      <c r="L24" s="257"/>
      <c r="M24" s="257"/>
      <c r="N24" s="257"/>
      <c r="O24"/>
      <c r="P24"/>
    </row>
    <row r="25" spans="2:19" ht="15" customHeight="1">
      <c r="B25" s="256" t="s">
        <v>30</v>
      </c>
      <c r="C25" s="256"/>
      <c r="D25" s="256"/>
      <c r="E25" s="256"/>
      <c r="F25" s="256"/>
      <c r="G25" s="256"/>
      <c r="H25" s="256"/>
      <c r="I25" s="18"/>
      <c r="J25" s="18"/>
      <c r="K25" s="18"/>
      <c r="L25" s="18"/>
      <c r="M25" s="18"/>
      <c r="N25" s="18"/>
      <c r="O25" s="18"/>
      <c r="P25" s="18"/>
    </row>
    <row r="26" spans="2:19" ht="13.5" customHeight="1">
      <c r="B26" s="209"/>
      <c r="C26" s="209"/>
      <c r="D26" s="209"/>
      <c r="E26" s="209"/>
      <c r="F26" s="209"/>
      <c r="G26" s="209"/>
      <c r="H26" s="209"/>
      <c r="I26" s="18"/>
      <c r="J26" s="18"/>
      <c r="K26" s="18"/>
      <c r="L26" s="18"/>
      <c r="M26" s="18"/>
      <c r="N26" s="18"/>
      <c r="O26" s="18"/>
      <c r="P26" s="18"/>
    </row>
    <row r="27" spans="2:19" ht="13.5" customHeight="1">
      <c r="B27" s="256"/>
      <c r="C27" s="256"/>
      <c r="D27" s="256"/>
      <c r="E27" s="256"/>
      <c r="F27" s="256"/>
      <c r="G27" s="256"/>
      <c r="H27" s="256"/>
      <c r="I27" s="256"/>
      <c r="J27" s="256"/>
      <c r="K27" s="256"/>
      <c r="L27" s="256"/>
      <c r="M27" s="256"/>
      <c r="N27" s="256"/>
      <c r="O27"/>
      <c r="P27"/>
    </row>
    <row r="28" spans="2:19" s="13" customFormat="1" ht="18.75" customHeight="1">
      <c r="B28" s="251" t="s">
        <v>77</v>
      </c>
      <c r="C28" s="251"/>
      <c r="D28" s="251"/>
      <c r="E28" s="279">
        <v>43</v>
      </c>
      <c r="F28" s="279"/>
      <c r="G28" s="279"/>
      <c r="H28" s="279"/>
      <c r="I28" s="279"/>
      <c r="J28" s="279"/>
      <c r="K28" s="279"/>
      <c r="L28" s="279"/>
      <c r="M28" s="279"/>
      <c r="N28" s="279"/>
      <c r="O28" s="208"/>
      <c r="P28" s="208"/>
    </row>
  </sheetData>
  <mergeCells count="18">
    <mergeCell ref="E28:N28"/>
    <mergeCell ref="B28:D28"/>
    <mergeCell ref="B3:B4"/>
    <mergeCell ref="B5:B7"/>
    <mergeCell ref="B11:B14"/>
    <mergeCell ref="B24:N24"/>
    <mergeCell ref="B15:B17"/>
    <mergeCell ref="B8:B10"/>
    <mergeCell ref="B25:H25"/>
    <mergeCell ref="B23:N23"/>
    <mergeCell ref="B27:H27"/>
    <mergeCell ref="I27:N27"/>
    <mergeCell ref="D3:D4"/>
    <mergeCell ref="B18:B21"/>
    <mergeCell ref="B22:C22"/>
    <mergeCell ref="C3:C4"/>
    <mergeCell ref="B1:P1"/>
    <mergeCell ref="E3:P3"/>
  </mergeCells>
  <printOptions horizontalCentered="1"/>
  <pageMargins left="0.55118110236220474" right="0.55118110236220474" top="0.59055118110236227" bottom="0.23622047244094491" header="0.51181102362204722" footer="0.51181102362204722"/>
  <pageSetup paperSize="9" scale="95" orientation="landscape" r:id="rId1"/>
  <headerFooter alignWithMargins="0"/>
  <ignoredErrors>
    <ignoredError sqref="F22 H22 N22 L22 J22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B7DB"/>
  </sheetPr>
  <dimension ref="A1:P28"/>
  <sheetViews>
    <sheetView rightToLeft="1" tabSelected="1" view="pageBreakPreview" workbookViewId="0">
      <selection activeCell="H12" sqref="H12"/>
    </sheetView>
  </sheetViews>
  <sheetFormatPr defaultRowHeight="12.75"/>
  <cols>
    <col min="1" max="1" width="12.28515625" customWidth="1"/>
    <col min="2" max="2" width="15.7109375" customWidth="1"/>
    <col min="3" max="3" width="14.85546875" customWidth="1"/>
    <col min="4" max="4" width="15" customWidth="1"/>
    <col min="5" max="5" width="21.7109375" customWidth="1"/>
    <col min="6" max="6" width="18.42578125" customWidth="1"/>
    <col min="7" max="7" width="2.140625" customWidth="1"/>
    <col min="10" max="10" width="12" customWidth="1"/>
  </cols>
  <sheetData>
    <row r="1" spans="1:10" ht="19.5" customHeight="1">
      <c r="A1" s="249" t="s">
        <v>90</v>
      </c>
      <c r="B1" s="249"/>
      <c r="C1" s="249"/>
      <c r="D1" s="249"/>
      <c r="E1" s="249"/>
      <c r="F1" s="249"/>
      <c r="G1" s="11"/>
    </row>
    <row r="2" spans="1:10" ht="18" customHeight="1" thickBot="1">
      <c r="A2" s="150" t="s">
        <v>91</v>
      </c>
      <c r="B2" s="150"/>
      <c r="C2" s="150"/>
      <c r="D2" s="150"/>
      <c r="E2" s="150"/>
      <c r="F2" s="150"/>
      <c r="G2" s="11"/>
    </row>
    <row r="3" spans="1:10" ht="46.5" customHeight="1" thickTop="1" thickBot="1">
      <c r="A3" s="173" t="s">
        <v>20</v>
      </c>
      <c r="B3" s="173" t="s">
        <v>17</v>
      </c>
      <c r="C3" s="173" t="s">
        <v>131</v>
      </c>
      <c r="D3" s="173" t="s">
        <v>18</v>
      </c>
      <c r="E3" s="173" t="s">
        <v>88</v>
      </c>
      <c r="F3" s="173" t="s">
        <v>127</v>
      </c>
      <c r="G3" s="11"/>
    </row>
    <row r="4" spans="1:10" ht="21.95" customHeight="1" thickTop="1">
      <c r="A4" s="34" t="s">
        <v>19</v>
      </c>
      <c r="B4" s="35" t="s">
        <v>19</v>
      </c>
      <c r="C4" s="60">
        <v>13637792</v>
      </c>
      <c r="D4" s="115">
        <v>7877888</v>
      </c>
      <c r="E4" s="46">
        <f>C4/D4</f>
        <v>1.7311482468397621</v>
      </c>
      <c r="F4" s="47">
        <f>E4/8760</f>
        <v>1.9761966288125139E-4</v>
      </c>
      <c r="G4" s="11"/>
      <c r="H4" s="291" t="s">
        <v>20</v>
      </c>
      <c r="I4" s="291" t="s">
        <v>2</v>
      </c>
      <c r="J4" s="291" t="s">
        <v>87</v>
      </c>
    </row>
    <row r="5" spans="1:10" ht="21.95" customHeight="1">
      <c r="A5" s="296" t="s">
        <v>24</v>
      </c>
      <c r="B5" s="36" t="s">
        <v>3</v>
      </c>
      <c r="C5" s="195" t="s">
        <v>85</v>
      </c>
      <c r="D5" s="156">
        <v>3612339</v>
      </c>
      <c r="E5" s="195" t="s">
        <v>85</v>
      </c>
      <c r="F5" s="195" t="s">
        <v>85</v>
      </c>
      <c r="G5" s="11"/>
      <c r="H5" s="292"/>
      <c r="I5" s="292"/>
      <c r="J5" s="292"/>
    </row>
    <row r="6" spans="1:10" ht="21.95" customHeight="1">
      <c r="A6" s="297"/>
      <c r="B6" s="37" t="s">
        <v>4</v>
      </c>
      <c r="C6" s="58">
        <v>1802008</v>
      </c>
      <c r="D6" s="157">
        <v>1548212</v>
      </c>
      <c r="E6" s="49">
        <f t="shared" ref="E6:E7" si="0">+C6/D6</f>
        <v>1.1639284542427006</v>
      </c>
      <c r="F6" s="53">
        <f>E6/8760</f>
        <v>1.328685450048745E-4</v>
      </c>
      <c r="G6" s="11"/>
      <c r="H6" s="28" t="s">
        <v>21</v>
      </c>
      <c r="I6" s="289" t="s">
        <v>19</v>
      </c>
      <c r="J6" s="57">
        <v>4053935</v>
      </c>
    </row>
    <row r="7" spans="1:10" ht="21.95" customHeight="1">
      <c r="A7" s="298"/>
      <c r="B7" s="38" t="s">
        <v>5</v>
      </c>
      <c r="C7" s="61">
        <v>226677</v>
      </c>
      <c r="D7" s="118">
        <v>1544081</v>
      </c>
      <c r="E7" s="50">
        <f t="shared" si="0"/>
        <v>0.14680382700130368</v>
      </c>
      <c r="F7" s="197">
        <f>E7/8760</f>
        <v>1.6758427739874849E-5</v>
      </c>
      <c r="G7" s="11"/>
      <c r="H7" s="29" t="s">
        <v>22</v>
      </c>
      <c r="I7" s="289"/>
      <c r="J7" s="58">
        <v>6615021</v>
      </c>
    </row>
    <row r="8" spans="1:10" ht="21.95" customHeight="1">
      <c r="A8" s="296" t="s">
        <v>25</v>
      </c>
      <c r="B8" s="39" t="s">
        <v>8</v>
      </c>
      <c r="C8" s="60">
        <v>2518808</v>
      </c>
      <c r="D8" s="116">
        <v>1999034</v>
      </c>
      <c r="E8" s="52">
        <f>C8/D8</f>
        <v>1.2600125860790763</v>
      </c>
      <c r="F8" s="165">
        <f t="shared" ref="F8:F18" si="1">E8/8760</f>
        <v>1.4383705320537401E-4</v>
      </c>
      <c r="G8" s="11"/>
      <c r="H8" s="30" t="s">
        <v>23</v>
      </c>
      <c r="I8" s="293"/>
      <c r="J8" s="59">
        <v>2968836</v>
      </c>
    </row>
    <row r="9" spans="1:10" ht="21.95" customHeight="1">
      <c r="A9" s="297"/>
      <c r="B9" s="37" t="s">
        <v>7</v>
      </c>
      <c r="C9" s="58">
        <v>1920204</v>
      </c>
      <c r="D9" s="117">
        <v>1180545</v>
      </c>
      <c r="E9" s="49">
        <f>C9/D9</f>
        <v>1.6265402843601895</v>
      </c>
      <c r="F9" s="53">
        <f t="shared" si="1"/>
        <v>1.8567811465298968E-4</v>
      </c>
      <c r="G9" s="11"/>
      <c r="H9" s="294"/>
      <c r="I9" s="31"/>
      <c r="J9" s="126">
        <f>SUM(J6:J8)</f>
        <v>13637792</v>
      </c>
    </row>
    <row r="10" spans="1:10" ht="21.95" customHeight="1">
      <c r="A10" s="297"/>
      <c r="B10" s="37" t="s">
        <v>6</v>
      </c>
      <c r="C10" s="58">
        <v>2138651</v>
      </c>
      <c r="D10" s="117">
        <v>1425723</v>
      </c>
      <c r="E10" s="49">
        <f t="shared" ref="E10:E11" si="2">C10/D10</f>
        <v>1.5000466430014807</v>
      </c>
      <c r="F10" s="53">
        <f t="shared" si="1"/>
        <v>1.7123820125587681E-4</v>
      </c>
      <c r="G10" s="11"/>
      <c r="H10" s="295"/>
      <c r="I10" s="29"/>
      <c r="J10" s="33"/>
    </row>
    <row r="11" spans="1:10" ht="21.95" customHeight="1">
      <c r="A11" s="298"/>
      <c r="B11" s="38" t="s">
        <v>9</v>
      </c>
      <c r="C11" s="57">
        <v>1742015</v>
      </c>
      <c r="D11" s="119">
        <v>1250166</v>
      </c>
      <c r="E11" s="49">
        <f t="shared" si="2"/>
        <v>1.3934269529006549</v>
      </c>
      <c r="F11" s="51">
        <f t="shared" si="1"/>
        <v>1.5906700375578251E-4</v>
      </c>
      <c r="G11" s="11"/>
      <c r="H11" s="295"/>
      <c r="I11" s="32"/>
      <c r="J11" s="154"/>
    </row>
    <row r="12" spans="1:10" ht="21.95" customHeight="1">
      <c r="A12" s="296" t="s">
        <v>26</v>
      </c>
      <c r="B12" s="39" t="s">
        <v>10</v>
      </c>
      <c r="C12" s="196" t="s">
        <v>85</v>
      </c>
      <c r="D12" s="116">
        <v>1715149</v>
      </c>
      <c r="E12" s="195" t="s">
        <v>85</v>
      </c>
      <c r="F12" s="195" t="s">
        <v>85</v>
      </c>
      <c r="G12" s="11"/>
      <c r="H12" s="149"/>
      <c r="I12" s="57"/>
      <c r="J12" s="149"/>
    </row>
    <row r="13" spans="1:10" ht="21.95" customHeight="1">
      <c r="A13" s="297"/>
      <c r="B13" s="37" t="s">
        <v>11</v>
      </c>
      <c r="C13" s="167">
        <v>1771738</v>
      </c>
      <c r="D13" s="117">
        <v>1584948</v>
      </c>
      <c r="E13" s="49">
        <f>C13/D13</f>
        <v>1.1178524468941569</v>
      </c>
      <c r="F13" s="53">
        <f t="shared" si="1"/>
        <v>1.2760872681440147E-4</v>
      </c>
      <c r="G13" s="11"/>
      <c r="H13" s="149"/>
      <c r="I13" s="149"/>
      <c r="J13" s="149"/>
    </row>
    <row r="14" spans="1:10" ht="21.95" customHeight="1">
      <c r="A14" s="298"/>
      <c r="B14" s="38" t="s">
        <v>12</v>
      </c>
      <c r="C14" s="61">
        <v>2198215</v>
      </c>
      <c r="D14" s="119">
        <v>1335230</v>
      </c>
      <c r="E14" s="54">
        <f t="shared" ref="E14:E19" si="3">C14/D14</f>
        <v>1.6463193607093909</v>
      </c>
      <c r="F14" s="51">
        <f t="shared" si="1"/>
        <v>1.879360000809807E-4</v>
      </c>
      <c r="G14" s="11"/>
      <c r="H14" s="149"/>
      <c r="I14" s="149"/>
      <c r="J14" s="149"/>
    </row>
    <row r="15" spans="1:10" ht="21.95" customHeight="1">
      <c r="A15" s="296" t="s">
        <v>27</v>
      </c>
      <c r="B15" s="39" t="s">
        <v>13</v>
      </c>
      <c r="C15" s="60">
        <v>7741159</v>
      </c>
      <c r="D15" s="116">
        <v>2818804</v>
      </c>
      <c r="E15" s="48">
        <f t="shared" si="3"/>
        <v>2.7462565683885791</v>
      </c>
      <c r="F15" s="166">
        <f>E15/8760</f>
        <v>3.1349960826353645E-4</v>
      </c>
      <c r="G15" s="11"/>
      <c r="H15" s="149"/>
      <c r="I15" s="149"/>
      <c r="J15" s="149"/>
    </row>
    <row r="16" spans="1:10" ht="21.95" customHeight="1">
      <c r="A16" s="297"/>
      <c r="B16" s="37" t="s">
        <v>15</v>
      </c>
      <c r="C16" s="58">
        <v>2972767</v>
      </c>
      <c r="D16" s="117">
        <v>2029345</v>
      </c>
      <c r="E16" s="49">
        <f t="shared" si="3"/>
        <v>1.464889902899704</v>
      </c>
      <c r="F16" s="53">
        <f t="shared" si="1"/>
        <v>1.6722487476024018E-4</v>
      </c>
      <c r="G16" s="11"/>
      <c r="H16" s="149"/>
      <c r="I16" s="149"/>
      <c r="J16" s="149"/>
    </row>
    <row r="17" spans="1:16" ht="21.95" customHeight="1">
      <c r="A17" s="297"/>
      <c r="B17" s="37" t="s">
        <v>16</v>
      </c>
      <c r="C17" s="58">
        <v>1979385</v>
      </c>
      <c r="D17" s="117">
        <v>1078086</v>
      </c>
      <c r="E17" s="49">
        <f t="shared" si="3"/>
        <v>1.8360177202931862</v>
      </c>
      <c r="F17" s="53">
        <f t="shared" si="1"/>
        <v>2.0959106396040939E-4</v>
      </c>
      <c r="G17" s="11"/>
      <c r="H17" s="149"/>
      <c r="I17" s="149"/>
      <c r="J17" s="149"/>
    </row>
    <row r="18" spans="1:16" ht="21.95" customHeight="1">
      <c r="A18" s="297"/>
      <c r="B18" s="40" t="s">
        <v>14</v>
      </c>
      <c r="C18" s="57">
        <v>1385320</v>
      </c>
      <c r="D18" s="119">
        <v>788262</v>
      </c>
      <c r="E18" s="54">
        <f>C18/D18</f>
        <v>1.7574359794078618</v>
      </c>
      <c r="F18" s="53">
        <f t="shared" si="1"/>
        <v>2.0062054559450478E-4</v>
      </c>
      <c r="G18" s="11"/>
      <c r="H18" s="149"/>
      <c r="I18" s="149"/>
      <c r="J18" s="149"/>
    </row>
    <row r="19" spans="1:16" s="178" customFormat="1" ht="21.95" customHeight="1" thickBot="1">
      <c r="A19" s="179" t="s">
        <v>70</v>
      </c>
      <c r="B19" s="179"/>
      <c r="C19" s="190">
        <f>SUM(C4:C18)</f>
        <v>42034739</v>
      </c>
      <c r="D19" s="194">
        <f>SUM(D4:D18)</f>
        <v>31787812</v>
      </c>
      <c r="E19" s="227">
        <f t="shared" si="3"/>
        <v>1.3223539575482579</v>
      </c>
      <c r="F19" s="198">
        <f>E19/8760</f>
        <v>1.5095364812194725E-4</v>
      </c>
      <c r="K19"/>
      <c r="L19"/>
      <c r="M19"/>
      <c r="N19"/>
      <c r="O19"/>
      <c r="P19"/>
    </row>
    <row r="20" spans="1:16" s="149" customFormat="1" ht="8.25" customHeight="1" thickTop="1">
      <c r="A20" s="145"/>
      <c r="B20" s="145"/>
      <c r="C20" s="146"/>
      <c r="D20" s="147"/>
      <c r="E20" s="252"/>
      <c r="F20" s="252"/>
      <c r="G20" s="148"/>
      <c r="I20" s="57"/>
      <c r="M20"/>
      <c r="P20"/>
    </row>
    <row r="21" spans="1:16" s="149" customFormat="1" ht="18" customHeight="1">
      <c r="A21" s="253" t="s">
        <v>105</v>
      </c>
      <c r="B21" s="253"/>
      <c r="C21" s="253"/>
      <c r="D21" s="147"/>
      <c r="E21" s="164"/>
      <c r="F21" s="164"/>
      <c r="G21" s="148"/>
      <c r="I21" s="57"/>
      <c r="M21"/>
      <c r="P21"/>
    </row>
    <row r="22" spans="1:16" ht="10.5" customHeight="1">
      <c r="A22" s="253" t="s">
        <v>128</v>
      </c>
      <c r="B22" s="253"/>
      <c r="C22" s="253"/>
      <c r="D22" s="15"/>
      <c r="E22" s="252"/>
      <c r="F22" s="252"/>
      <c r="G22" s="14"/>
      <c r="H22" s="149"/>
      <c r="I22" s="149"/>
      <c r="J22" s="149"/>
    </row>
    <row r="23" spans="1:16" ht="15.75" customHeight="1">
      <c r="A23" s="252" t="s">
        <v>115</v>
      </c>
      <c r="B23" s="252"/>
      <c r="C23" s="252"/>
      <c r="D23" s="252"/>
      <c r="E23" s="252"/>
      <c r="F23" s="252"/>
      <c r="G23" s="252"/>
      <c r="H23" s="149"/>
      <c r="I23" s="149"/>
      <c r="J23" s="149"/>
    </row>
    <row r="24" spans="1:16" ht="15" customHeight="1">
      <c r="A24" s="252" t="s">
        <v>89</v>
      </c>
      <c r="B24" s="252"/>
      <c r="C24" s="252"/>
      <c r="D24" s="252"/>
      <c r="E24" s="16"/>
      <c r="F24" s="16"/>
      <c r="G24" s="14"/>
      <c r="H24" s="149"/>
      <c r="I24" s="149"/>
      <c r="J24" s="149"/>
    </row>
    <row r="25" spans="1:16" ht="12.75" customHeight="1">
      <c r="A25" s="175"/>
      <c r="B25" s="175"/>
      <c r="C25" s="175"/>
      <c r="D25" s="175"/>
      <c r="E25" s="16"/>
      <c r="F25" s="16"/>
      <c r="G25" s="14"/>
      <c r="H25" s="149"/>
      <c r="I25" s="149"/>
      <c r="J25" s="149"/>
    </row>
    <row r="26" spans="1:16" ht="15" customHeight="1">
      <c r="A26" s="256" t="s">
        <v>30</v>
      </c>
      <c r="B26" s="256"/>
      <c r="C26" s="256"/>
      <c r="D26" s="256"/>
      <c r="E26" s="256"/>
      <c r="F26" s="256"/>
      <c r="G26" s="14"/>
      <c r="H26" s="289"/>
      <c r="I26" s="289"/>
      <c r="J26" s="290"/>
    </row>
    <row r="27" spans="1:16" ht="6.75" customHeight="1">
      <c r="A27" s="20"/>
      <c r="B27" s="20"/>
      <c r="C27" s="20"/>
      <c r="D27" s="20"/>
      <c r="E27" s="20"/>
      <c r="F27" s="20"/>
      <c r="G27" s="14"/>
      <c r="H27" s="289"/>
      <c r="I27" s="289"/>
      <c r="J27" s="290"/>
    </row>
    <row r="28" spans="1:16" ht="17.25" customHeight="1">
      <c r="A28" s="288" t="s">
        <v>77</v>
      </c>
      <c r="B28" s="288"/>
      <c r="C28" s="288"/>
      <c r="D28" s="153"/>
      <c r="E28" s="153">
        <v>44</v>
      </c>
      <c r="F28" s="153"/>
    </row>
  </sheetData>
  <mergeCells count="20">
    <mergeCell ref="A1:F1"/>
    <mergeCell ref="E22:F22"/>
    <mergeCell ref="A15:A18"/>
    <mergeCell ref="A12:A14"/>
    <mergeCell ref="A5:A7"/>
    <mergeCell ref="A8:A11"/>
    <mergeCell ref="A22:C22"/>
    <mergeCell ref="A21:C21"/>
    <mergeCell ref="A28:C28"/>
    <mergeCell ref="H26:I27"/>
    <mergeCell ref="A26:F26"/>
    <mergeCell ref="J26:J27"/>
    <mergeCell ref="J4:J5"/>
    <mergeCell ref="I6:I8"/>
    <mergeCell ref="H9:H11"/>
    <mergeCell ref="H4:H5"/>
    <mergeCell ref="I4:I5"/>
    <mergeCell ref="A23:G23"/>
    <mergeCell ref="A24:D24"/>
    <mergeCell ref="E20:F20"/>
  </mergeCells>
  <phoneticPr fontId="4" type="noConversion"/>
  <printOptions horizontalCentered="1"/>
  <pageMargins left="0.74803149606299213" right="0.74803149606299213" top="0.59055118110236227" bottom="0.19685039370078741" header="0.51181102362204722" footer="0.51181102362204722"/>
  <pageSetup paperSize="9" orientation="landscape" r:id="rId1"/>
  <headerFooter alignWithMargins="0"/>
  <colBreaks count="1" manualBreakCount="1">
    <brk id="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I29"/>
  <sheetViews>
    <sheetView rightToLeft="1" view="pageBreakPreview" topLeftCell="A4" workbookViewId="0">
      <selection activeCell="N21" sqref="N21"/>
    </sheetView>
  </sheetViews>
  <sheetFormatPr defaultRowHeight="12.75"/>
  <cols>
    <col min="1" max="1" width="1.42578125" customWidth="1"/>
    <col min="2" max="2" width="13.85546875" style="12" customWidth="1"/>
    <col min="3" max="3" width="14.140625" style="12" customWidth="1"/>
    <col min="4" max="4" width="14" style="12" customWidth="1"/>
    <col min="5" max="5" width="15" style="12" customWidth="1"/>
    <col min="6" max="6" width="15.42578125" style="12" customWidth="1"/>
    <col min="7" max="7" width="16" style="12" customWidth="1"/>
    <col min="8" max="9" width="11.7109375" customWidth="1"/>
  </cols>
  <sheetData>
    <row r="1" spans="2:9" ht="15.75" customHeight="1">
      <c r="B1" s="277" t="s">
        <v>40</v>
      </c>
      <c r="C1" s="277"/>
      <c r="D1" s="277"/>
      <c r="E1" s="277"/>
      <c r="F1" s="277"/>
      <c r="G1" s="277"/>
      <c r="H1" s="277"/>
      <c r="I1" s="277"/>
    </row>
    <row r="2" spans="2:9" ht="24" customHeight="1" thickBot="1">
      <c r="B2" s="277" t="s">
        <v>52</v>
      </c>
      <c r="C2" s="277"/>
      <c r="D2" s="277"/>
      <c r="E2" s="277"/>
      <c r="F2" s="277"/>
      <c r="G2" s="277"/>
      <c r="H2" s="277"/>
      <c r="I2" s="277"/>
    </row>
    <row r="3" spans="2:9" ht="27" customHeight="1" thickTop="1">
      <c r="B3" s="83" t="s">
        <v>2</v>
      </c>
      <c r="C3" s="84" t="s">
        <v>60</v>
      </c>
      <c r="D3" s="84" t="s">
        <v>44</v>
      </c>
      <c r="E3" s="84" t="s">
        <v>47</v>
      </c>
      <c r="F3" s="84" t="s">
        <v>61</v>
      </c>
      <c r="G3" s="84" t="s">
        <v>45</v>
      </c>
      <c r="H3" s="84"/>
      <c r="I3" s="84"/>
    </row>
    <row r="4" spans="2:9" ht="20.100000000000001" customHeight="1">
      <c r="B4" s="73" t="s">
        <v>53</v>
      </c>
      <c r="C4" s="57">
        <v>0</v>
      </c>
      <c r="D4" s="43"/>
      <c r="E4" s="57"/>
      <c r="F4" s="43">
        <v>0</v>
      </c>
      <c r="G4" s="41">
        <v>1</v>
      </c>
      <c r="H4" s="62"/>
      <c r="I4" s="41"/>
    </row>
    <row r="5" spans="2:9" ht="20.100000000000001" customHeight="1">
      <c r="B5" s="75" t="s">
        <v>4</v>
      </c>
      <c r="C5" s="58">
        <v>0</v>
      </c>
      <c r="D5" s="44"/>
      <c r="E5" s="58"/>
      <c r="F5" s="44">
        <v>0</v>
      </c>
      <c r="G5" s="44">
        <v>0</v>
      </c>
      <c r="H5" s="56"/>
      <c r="I5" s="42"/>
    </row>
    <row r="6" spans="2:9" ht="20.100000000000001" customHeight="1">
      <c r="B6" s="75" t="s">
        <v>11</v>
      </c>
      <c r="C6" s="58">
        <v>0</v>
      </c>
      <c r="D6" s="44"/>
      <c r="E6" s="58"/>
      <c r="F6" s="44">
        <v>0</v>
      </c>
      <c r="G6" s="42">
        <v>1</v>
      </c>
      <c r="H6" s="56"/>
      <c r="I6" s="42"/>
    </row>
    <row r="7" spans="2:9" ht="20.100000000000001" customHeight="1">
      <c r="B7" s="75" t="s">
        <v>54</v>
      </c>
      <c r="C7" s="58">
        <v>0</v>
      </c>
      <c r="D7" s="44"/>
      <c r="E7" s="58"/>
      <c r="F7" s="101">
        <v>1</v>
      </c>
      <c r="G7" s="42">
        <v>1</v>
      </c>
      <c r="H7" s="56"/>
      <c r="I7" s="42"/>
    </row>
    <row r="8" spans="2:9" ht="20.100000000000001" customHeight="1">
      <c r="B8" s="75" t="s">
        <v>19</v>
      </c>
      <c r="C8" s="58">
        <v>2</v>
      </c>
      <c r="D8" s="44"/>
      <c r="E8" s="58"/>
      <c r="F8" s="101">
        <v>1</v>
      </c>
      <c r="G8" s="42">
        <v>0</v>
      </c>
      <c r="H8" s="56"/>
      <c r="I8" s="42"/>
    </row>
    <row r="9" spans="2:9" ht="20.100000000000001" customHeight="1">
      <c r="B9" s="75" t="s">
        <v>8</v>
      </c>
      <c r="C9" s="58">
        <v>1</v>
      </c>
      <c r="D9" s="44"/>
      <c r="E9" s="58"/>
      <c r="F9" s="101">
        <v>0</v>
      </c>
      <c r="G9" s="42">
        <v>0</v>
      </c>
      <c r="H9" s="56"/>
      <c r="I9" s="42"/>
    </row>
    <row r="10" spans="2:9" ht="20.100000000000001" customHeight="1">
      <c r="B10" s="75" t="s">
        <v>7</v>
      </c>
      <c r="C10" s="58">
        <v>0</v>
      </c>
      <c r="D10" s="44"/>
      <c r="E10" s="58"/>
      <c r="F10" s="101">
        <v>1</v>
      </c>
      <c r="G10" s="42">
        <v>1</v>
      </c>
      <c r="H10" s="56"/>
      <c r="I10" s="42"/>
    </row>
    <row r="11" spans="2:9" ht="20.100000000000001" customHeight="1">
      <c r="B11" s="75" t="s">
        <v>12</v>
      </c>
      <c r="C11" s="58">
        <v>0</v>
      </c>
      <c r="D11" s="44"/>
      <c r="E11" s="58"/>
      <c r="F11" s="101">
        <v>0</v>
      </c>
      <c r="G11" s="42">
        <v>0</v>
      </c>
      <c r="H11" s="56"/>
      <c r="I11" s="42"/>
    </row>
    <row r="12" spans="2:9" ht="20.100000000000001" customHeight="1">
      <c r="B12" s="75" t="s">
        <v>5</v>
      </c>
      <c r="C12" s="58">
        <v>1</v>
      </c>
      <c r="D12" s="44">
        <v>1</v>
      </c>
      <c r="E12" s="58"/>
      <c r="F12" s="101">
        <v>1</v>
      </c>
      <c r="G12" s="42">
        <v>1</v>
      </c>
      <c r="H12" s="56"/>
      <c r="I12" s="42"/>
    </row>
    <row r="13" spans="2:9" ht="20.100000000000001" customHeight="1">
      <c r="B13" s="75" t="s">
        <v>6</v>
      </c>
      <c r="C13" s="58">
        <v>0</v>
      </c>
      <c r="D13" s="44"/>
      <c r="E13" s="58"/>
      <c r="F13" s="101">
        <v>0</v>
      </c>
      <c r="G13" s="42">
        <v>1</v>
      </c>
      <c r="H13" s="56"/>
      <c r="I13" s="42"/>
    </row>
    <row r="14" spans="2:9" ht="20.100000000000001" customHeight="1">
      <c r="B14" s="75" t="s">
        <v>9</v>
      </c>
      <c r="C14" s="58">
        <v>0</v>
      </c>
      <c r="D14" s="44"/>
      <c r="E14" s="58"/>
      <c r="F14" s="101">
        <v>2</v>
      </c>
      <c r="G14" s="42"/>
      <c r="H14" s="56"/>
      <c r="I14" s="42"/>
    </row>
    <row r="15" spans="2:9" ht="20.100000000000001" customHeight="1">
      <c r="B15" s="75" t="s">
        <v>14</v>
      </c>
      <c r="C15" s="57">
        <v>0</v>
      </c>
      <c r="D15" s="43"/>
      <c r="E15" s="57"/>
      <c r="F15" s="102">
        <v>1</v>
      </c>
      <c r="G15" s="41"/>
      <c r="H15" s="87"/>
      <c r="I15" s="41"/>
    </row>
    <row r="16" spans="2:9" ht="20.100000000000001" customHeight="1">
      <c r="B16" s="75" t="s">
        <v>55</v>
      </c>
      <c r="C16" s="58">
        <v>1</v>
      </c>
      <c r="D16" s="44"/>
      <c r="E16" s="58"/>
      <c r="F16" s="102">
        <v>0</v>
      </c>
      <c r="G16" s="42"/>
      <c r="H16" s="56"/>
      <c r="I16" s="42"/>
    </row>
    <row r="17" spans="2:9" ht="20.100000000000001" customHeight="1">
      <c r="B17" s="75" t="s">
        <v>16</v>
      </c>
      <c r="C17" s="58">
        <v>0</v>
      </c>
      <c r="D17" s="44"/>
      <c r="E17" s="58"/>
      <c r="F17" s="102">
        <v>1</v>
      </c>
      <c r="G17" s="42"/>
      <c r="H17" s="56"/>
      <c r="I17" s="42"/>
    </row>
    <row r="18" spans="2:9" ht="20.100000000000001" customHeight="1" thickBot="1">
      <c r="B18" s="74" t="s">
        <v>13</v>
      </c>
      <c r="C18" s="57">
        <v>2</v>
      </c>
      <c r="D18" s="43"/>
      <c r="E18" s="57"/>
      <c r="F18" s="43">
        <v>0</v>
      </c>
      <c r="G18" s="41"/>
      <c r="H18" s="87"/>
      <c r="I18" s="41"/>
    </row>
    <row r="19" spans="2:9" ht="20.100000000000001" customHeight="1" thickTop="1" thickBot="1">
      <c r="B19" s="76" t="s">
        <v>34</v>
      </c>
      <c r="C19" s="88">
        <f>SUM(C4:C18)</f>
        <v>7</v>
      </c>
      <c r="D19" s="89"/>
      <c r="E19" s="90"/>
      <c r="F19" s="89">
        <f>SUM(F4:F18)</f>
        <v>8</v>
      </c>
      <c r="G19" s="91">
        <f>SUM(G4:G18)</f>
        <v>6</v>
      </c>
      <c r="H19" s="92"/>
      <c r="I19" s="91"/>
    </row>
    <row r="20" spans="2:9" ht="20.100000000000001" customHeight="1" thickTop="1" thickBot="1">
      <c r="B20" s="81" t="s">
        <v>56</v>
      </c>
      <c r="C20" s="81"/>
      <c r="D20" s="81"/>
      <c r="E20" s="81"/>
      <c r="F20" s="81"/>
      <c r="G20" s="81"/>
      <c r="H20" s="81"/>
      <c r="I20" s="81"/>
    </row>
    <row r="21" spans="2:9" ht="20.100000000000001" customHeight="1" thickTop="1">
      <c r="B21" s="73" t="s">
        <v>57</v>
      </c>
      <c r="C21" s="97">
        <v>0</v>
      </c>
      <c r="D21" s="77"/>
      <c r="E21" s="18"/>
      <c r="F21" s="97">
        <v>0</v>
      </c>
      <c r="G21" s="18"/>
      <c r="H21" s="18"/>
      <c r="I21" s="18"/>
    </row>
    <row r="22" spans="2:9" ht="20.100000000000001" customHeight="1">
      <c r="B22" s="73" t="s">
        <v>58</v>
      </c>
      <c r="C22" s="98">
        <v>0</v>
      </c>
      <c r="D22" s="95"/>
      <c r="E22" s="96"/>
      <c r="F22" s="98">
        <v>0</v>
      </c>
      <c r="G22" s="98">
        <v>2</v>
      </c>
      <c r="H22" s="96"/>
      <c r="I22" s="96"/>
    </row>
    <row r="23" spans="2:9" ht="20.100000000000001" customHeight="1" thickBot="1">
      <c r="B23" s="22" t="s">
        <v>59</v>
      </c>
      <c r="C23" s="97">
        <v>0</v>
      </c>
      <c r="D23" s="77"/>
      <c r="E23" s="103"/>
      <c r="F23" s="97">
        <v>0</v>
      </c>
      <c r="G23" s="103"/>
      <c r="H23" s="103"/>
      <c r="I23" s="77"/>
    </row>
    <row r="24" spans="2:9" s="13" customFormat="1" ht="20.100000000000001" customHeight="1" thickTop="1" thickBot="1">
      <c r="B24" s="82" t="s">
        <v>34</v>
      </c>
      <c r="C24" s="99">
        <f>SUM(C21:C23)</f>
        <v>0</v>
      </c>
      <c r="D24" s="299"/>
      <c r="E24" s="299"/>
      <c r="F24" s="299"/>
      <c r="G24" s="299"/>
      <c r="H24" s="299"/>
      <c r="I24" s="299"/>
    </row>
    <row r="25" spans="2:9" ht="20.100000000000001" customHeight="1" thickTop="1" thickBot="1">
      <c r="B25" s="82" t="s">
        <v>36</v>
      </c>
      <c r="C25" s="100">
        <f>C19+C24</f>
        <v>7</v>
      </c>
      <c r="D25" s="100">
        <f t="shared" ref="D25:H25" si="0">D19+D24</f>
        <v>0</v>
      </c>
      <c r="E25" s="100">
        <f t="shared" si="0"/>
        <v>0</v>
      </c>
      <c r="F25" s="100">
        <f t="shared" si="0"/>
        <v>8</v>
      </c>
      <c r="G25" s="100">
        <f t="shared" si="0"/>
        <v>6</v>
      </c>
      <c r="H25" s="100">
        <f t="shared" si="0"/>
        <v>0</v>
      </c>
      <c r="I25" s="94"/>
    </row>
    <row r="26" spans="2:9" ht="3.75" customHeight="1" thickTop="1">
      <c r="B26" s="93" t="s">
        <v>41</v>
      </c>
    </row>
    <row r="27" spans="2:9" ht="14.25" customHeight="1">
      <c r="B27" s="256" t="s">
        <v>30</v>
      </c>
      <c r="C27" s="256"/>
      <c r="D27" s="256"/>
    </row>
    <row r="28" spans="2:9" ht="8.25" customHeight="1">
      <c r="B28" s="77"/>
    </row>
    <row r="29" spans="2:9" ht="21" customHeight="1">
      <c r="B29" s="300" t="s">
        <v>42</v>
      </c>
      <c r="C29" s="300"/>
      <c r="D29" s="85"/>
      <c r="E29" s="85"/>
      <c r="F29" s="85"/>
      <c r="G29" s="85"/>
      <c r="H29" s="86"/>
      <c r="I29" s="86"/>
    </row>
  </sheetData>
  <mergeCells count="5">
    <mergeCell ref="D24:I24"/>
    <mergeCell ref="B27:D27"/>
    <mergeCell ref="B29:C29"/>
    <mergeCell ref="B1:I1"/>
    <mergeCell ref="B2:I2"/>
  </mergeCells>
  <printOptions horizontalCentered="1"/>
  <pageMargins left="0.55118110236220474" right="0.55118110236220474" top="0.59055118110236227" bottom="0.19685039370078741" header="0" footer="0"/>
  <pageSetup paperSize="9" scale="9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1-2 </vt:lpstr>
      <vt:lpstr>3</vt:lpstr>
      <vt:lpstr>4</vt:lpstr>
      <vt:lpstr>5</vt:lpstr>
      <vt:lpstr>6</vt:lpstr>
      <vt:lpstr>000</vt:lpstr>
      <vt:lpstr>ورقة1</vt:lpstr>
      <vt:lpstr>'000'!Print_Area</vt:lpstr>
      <vt:lpstr>'1-2 '!Print_Area</vt:lpstr>
      <vt:lpstr>'3'!Print_Area</vt:lpstr>
      <vt:lpstr>'4'!Print_Area</vt:lpstr>
      <vt:lpstr>'5'!Print_Area</vt:lpstr>
      <vt:lpstr>'6'!Print_Area</vt:lpstr>
    </vt:vector>
  </TitlesOfParts>
  <Company>planning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pc</cp:lastModifiedBy>
  <cp:lastPrinted>2016-09-26T18:21:47Z</cp:lastPrinted>
  <dcterms:created xsi:type="dcterms:W3CDTF">2006-05-08T05:22:33Z</dcterms:created>
  <dcterms:modified xsi:type="dcterms:W3CDTF">2016-09-26T18:22:26Z</dcterms:modified>
</cp:coreProperties>
</file>